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5120" windowHeight="7830" activeTab="0"/>
  </bookViews>
  <sheets>
    <sheet name="Лист1" sheetId="1" r:id="rId1"/>
    <sheet name="Лист2" sheetId="2" r:id="rId2"/>
    <sheet name="Лист3" sheetId="3" r:id="rId3"/>
  </sheets>
  <definedNames>
    <definedName name="_xlnm.Print_Area" localSheetId="0">'Лист1'!$A$1:$N$170</definedName>
  </definedNames>
  <calcPr fullCalcOnLoad="1"/>
</workbook>
</file>

<file path=xl/sharedStrings.xml><?xml version="1.0" encoding="utf-8"?>
<sst xmlns="http://schemas.openxmlformats.org/spreadsheetml/2006/main" count="565" uniqueCount="265">
  <si>
    <t>№ п/п</t>
  </si>
  <si>
    <t>Наименование подпрограммы муниципальной программы, ведомственной целевой программы, основного мероприятия, мероприятия</t>
  </si>
  <si>
    <t>Ответственный исполнитель</t>
  </si>
  <si>
    <t>Срок реализации</t>
  </si>
  <si>
    <t xml:space="preserve">Наименование целевого показателя, на достижение которого направлено мероприятие, ед. изм. </t>
  </si>
  <si>
    <t xml:space="preserve">Значение целевого показателя </t>
  </si>
  <si>
    <t>с (месяц/год)</t>
  </si>
  <si>
    <t>по (месяц/год)</t>
  </si>
  <si>
    <t>2.</t>
  </si>
  <si>
    <t>3.</t>
  </si>
  <si>
    <t>4.</t>
  </si>
  <si>
    <t>5.</t>
  </si>
  <si>
    <t>6.</t>
  </si>
  <si>
    <t>1.</t>
  </si>
  <si>
    <t>Подпрограмма 1 «Развитие системы общего образования»</t>
  </si>
  <si>
    <t>Основное мероприятие «Повышение эффективности общего образования»</t>
  </si>
  <si>
    <t>Мероприятие «Обеспечение деятельности образовательных организаций»</t>
  </si>
  <si>
    <t>Подпрограмма 2 «Развитие системы дошкольного образования»</t>
  </si>
  <si>
    <t>Подпрограмма 3 «Развитие системы дополнительного образования»</t>
  </si>
  <si>
    <t>Основное мероприятие  «Проведение районных мероприятий с детьми и педагогами»</t>
  </si>
  <si>
    <t>Основное мероприятие  «Повышение эффективности дополнительного образования»</t>
  </si>
  <si>
    <t>Подпрограмма 4 «Обеспечение безопасности в образовательных организациях»</t>
  </si>
  <si>
    <t>Основное мероприятие  «Проведение профилактических мероприятий по предупреждению пожаров в образовательных организациях района»</t>
  </si>
  <si>
    <t>Основное мероприятие  «Укрепление материально технической базы ОО в части обеспечения пожарной безопасности»</t>
  </si>
  <si>
    <t>Мероприятие  «Укрепление материально технической базы ОО в части обеспечения пожарной безопасности»</t>
  </si>
  <si>
    <t>Основное мероприятие  «Обеспечение антитеррористической защищенности ОО»</t>
  </si>
  <si>
    <t>Подпрограмма 5 «Управление в сфере образования»</t>
  </si>
  <si>
    <t>Основное мероприятие  «Организационно-технологическое обеспечение ГИА»</t>
  </si>
  <si>
    <t>Мероприятие  «Организационно-технологическое обеспечение ГИА»</t>
  </si>
  <si>
    <t>Основное мероприятие  «Повышение эффективности УОМО»</t>
  </si>
  <si>
    <t>Мероприятие «Обеспечение деятельности аппарата управления»</t>
  </si>
  <si>
    <t>Подпрограмма 6 «Оснащение пищеблоков ОО»</t>
  </si>
  <si>
    <t>Итого по муниципальной программе:</t>
  </si>
  <si>
    <t>х</t>
  </si>
  <si>
    <t>Выполнение указов Президента в части выплаты заработной платы, %</t>
  </si>
  <si>
    <t>Увеличение количества детей дошкольного возраста, посещающих образовательные организации,%</t>
  </si>
  <si>
    <t xml:space="preserve">доля детей – участников  конкурсных  мероприятий,чел. </t>
  </si>
  <si>
    <t xml:space="preserve">Обновление содержания и повышение качества дошкольного образования,% </t>
  </si>
  <si>
    <t>доля детей – участников  конкурсных  мероприятий,  чел</t>
  </si>
  <si>
    <t>оснащение средствами обеспечения образовательного процесса,%</t>
  </si>
  <si>
    <t>Вовлечение педагогов  и детей в  конкурсные мероприятия, %</t>
  </si>
  <si>
    <t>Доведение удельного веса лиц, сдавших единый государственный экзамен по обязательным предметам,%</t>
  </si>
  <si>
    <t>Сохранение и развитие потенциала муниципальной системы образования, %</t>
  </si>
  <si>
    <t>Сохранение и развитие потенциала муниципальной системы образования,%</t>
  </si>
  <si>
    <t xml:space="preserve">Укрепление материально-технической базы пищеблоков образовательных организаций,% </t>
  </si>
  <si>
    <t>Количество организаций, в отношении которых не составлялись предписания контрольно-надзорных органов,%</t>
  </si>
  <si>
    <t>Основное мероприятие «Оснащение пищеблоков технологическим и холодильным оборудованием»:</t>
  </si>
  <si>
    <t>Объем ресурсного обеспечения, тыс.руб. 2015год</t>
  </si>
  <si>
    <t>Объем ресурсного обеспечения, тыс.руб. 2016год</t>
  </si>
  <si>
    <t>Объем ресурсного обеспечения, тыс.руб. 2017год</t>
  </si>
  <si>
    <t>Объем ресурсного обеспечения, тыс.руб. 2018год</t>
  </si>
  <si>
    <t>Объем ресурсного обеспечения, тыс.руб. 2019год</t>
  </si>
  <si>
    <t>ВСЕГО</t>
  </si>
  <si>
    <t>Мероприятие  «Услуги по техническому обслуживанию»</t>
  </si>
  <si>
    <t>Мероприятие  «Профилактический ремонт АПС»</t>
  </si>
  <si>
    <t>Мероприятие  «Освидетельствование и перезарядка огнетушителей»</t>
  </si>
  <si>
    <t>Мероприятие  «Замер сопротивлений»</t>
  </si>
  <si>
    <t>Мероприятие  «Техническое обслуживание вывода сигнала о срабатывании АПС на пульт МЧС»</t>
  </si>
  <si>
    <t>Мероприятие  «Монтаж видеонаблюдения»</t>
  </si>
  <si>
    <t>Мероприятие «Приобретение производственного стола»</t>
  </si>
  <si>
    <t>Мероприятие «Приобретение холодильного оборудования»</t>
  </si>
  <si>
    <t>Мероприятие «Приобретение мебели для столовой»</t>
  </si>
  <si>
    <t>Мероприятие «Приобретение электрической  плиты»</t>
  </si>
  <si>
    <t>Мероприятие «Приобретение жарочного шкафа»</t>
  </si>
  <si>
    <t>Мероприятие «Приобретение моечных ванн двухсекционных»</t>
  </si>
  <si>
    <t>Мероприятие «Ремонт канализации и водоснабжения»</t>
  </si>
  <si>
    <t>Мероприятие «Ремонт системы отопления»</t>
  </si>
  <si>
    <t>Мероприятие «Текущий  ремонт зданий и сооружений»</t>
  </si>
  <si>
    <t>Подпрограмма 8 «Школьный автобус»</t>
  </si>
  <si>
    <t>Основное мероприятие  «Ежедневный подвоз учащихся к месту учебы и обратно»</t>
  </si>
  <si>
    <t>Мероприятие «Ежедневный подвоз учащихся к месту учебы и обратно»</t>
  </si>
  <si>
    <t>Основное мероприятие  « Приобретение школьного автобуса для ежедневного подвоза учащихся к месту учебы и обратно»</t>
  </si>
  <si>
    <t>Мероприятие «Приобретение школьного автобуса для ежедневного подвоза учащихся к месту учебы и обратно»</t>
  </si>
  <si>
    <t xml:space="preserve">обеспечение базовых школ автобусами соответствующими ГОСТ Р 51160-98, для подвоза обучающихся к месту учебы и обратно к месту проживания и ежедневный подвоз,обслуживание автотранспорта запчастями   </t>
  </si>
  <si>
    <t>Создание комплекса мер для проведения материально-технического состояния образовательных учреждений в соответствие нормативным требованиям безопасности, санитарным и противопожарным нормативам.</t>
  </si>
  <si>
    <t>7.</t>
  </si>
  <si>
    <t>8.</t>
  </si>
  <si>
    <t>Утвержден постановлением</t>
  </si>
  <si>
    <t>администрации Усть-Удинского</t>
  </si>
  <si>
    <t>района от                        №</t>
  </si>
  <si>
    <t>Мероприятие «Педагог года»</t>
  </si>
  <si>
    <t>Мероприятие «Дыхание весны»</t>
  </si>
  <si>
    <t>Мероприятие "Районные, региональные предметные олимпиады"</t>
  </si>
  <si>
    <t>Мероприятие "Областной и районный конкурс "Безопасное колесо""</t>
  </si>
  <si>
    <t>Мероприятие "Участие в областном детском парламенте"</t>
  </si>
  <si>
    <t>Мероприятие "Посвящение в пешеходы"</t>
  </si>
  <si>
    <t>Мероприятие "Лучший отряд"</t>
  </si>
  <si>
    <t>Мероприятие Региональная научно-исследовательская конференция "Шаг в будущее"</t>
  </si>
  <si>
    <t>Мероприятие  "Проведение заочных, очных районных, областных олимпиад"</t>
  </si>
  <si>
    <t>Мероприятие "Областной конкурс"Лучший ученик года""</t>
  </si>
  <si>
    <t>Мероприятие "Участие в областном родительском собрании"</t>
  </si>
  <si>
    <t>Мероприятие "Участие золотых медалистов в Губернаторском бале"</t>
  </si>
  <si>
    <t>Мероприятие "Подвоз учащихся к месту отдыха и обратно"</t>
  </si>
  <si>
    <t>Мероприятие "Конкурс "Урожай года""</t>
  </si>
  <si>
    <t>Мероприятие "Слет отличников"</t>
  </si>
  <si>
    <t>Мероприятие "Исследовательсая конференция обучающихся"</t>
  </si>
  <si>
    <t>Мероприятие "Медико-педагогическая комиссия"</t>
  </si>
  <si>
    <t>Мероприятие "Районная неделя информационно-коммуникационных технологий"</t>
  </si>
  <si>
    <t>Мероприятие "Конкурсы среди обучающихся компьтерных рисунков, фильмов, web-страниц"</t>
  </si>
  <si>
    <t>Мероприятие "Компьютерная Галактика"</t>
  </si>
  <si>
    <t>Мероприятие "Районная  новогодняя ёлка"</t>
  </si>
  <si>
    <t>Мероприятие "Лучший цифровой образовательный конкурс"</t>
  </si>
  <si>
    <t>Мероприятие "Районный конкурс «Учитель года»"</t>
  </si>
  <si>
    <t>Мероприятие "Конкурс на лучшую педагогическую разработку в сфере профилактики социально-негативных явлений в детской и подростковой среде"</t>
  </si>
  <si>
    <t>Мероприятие "Районный детский парламент"</t>
  </si>
  <si>
    <t>Мероприятие "Районный конкурс"Лучший ученик года""</t>
  </si>
  <si>
    <t xml:space="preserve">Мероприятие "Районный конкурс "Воспитатель года"" </t>
  </si>
  <si>
    <t>1.1</t>
  </si>
  <si>
    <t>1.1.1</t>
  </si>
  <si>
    <t>2.1</t>
  </si>
  <si>
    <t>2.1.1</t>
  </si>
  <si>
    <t>3.1</t>
  </si>
  <si>
    <t>3.2</t>
  </si>
  <si>
    <t>3.1.1</t>
  </si>
  <si>
    <t>3.1.2</t>
  </si>
  <si>
    <t>3.2.1</t>
  </si>
  <si>
    <t>4.1</t>
  </si>
  <si>
    <t>4.2</t>
  </si>
  <si>
    <t>4.1.1</t>
  </si>
  <si>
    <t>4.1.2</t>
  </si>
  <si>
    <t>4.1.3</t>
  </si>
  <si>
    <t>4.1.4</t>
  </si>
  <si>
    <t>4.1.5</t>
  </si>
  <si>
    <t>4.1.6</t>
  </si>
  <si>
    <t>4.2.1</t>
  </si>
  <si>
    <t>4.3</t>
  </si>
  <si>
    <t>4.3.1</t>
  </si>
  <si>
    <t>5.1</t>
  </si>
  <si>
    <t>5.2</t>
  </si>
  <si>
    <t>5.3</t>
  </si>
  <si>
    <t>5.3.1</t>
  </si>
  <si>
    <t>5.3.2</t>
  </si>
  <si>
    <t>5.2.1</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</si>
  <si>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</si>
  <si>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</si>
  <si>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</si>
  <si>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</si>
  <si>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</si>
  <si>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</si>
  <si>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</si>
  <si>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</si>
  <si>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</si>
  <si>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</si>
  <si>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</si>
  <si>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</si>
  <si>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</si>
  <si>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</si>
  <si>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</si>
  <si>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</si>
  <si>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</si>
  <si>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</si>
  <si>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</si>
  <si>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</si>
  <si>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</si>
  <si>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</si>
  <si>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</si>
  <si>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</si>
  <si>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</si>
  <si>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</si>
  <si>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6.1</t>
  </si>
  <si>
    <t>6.1.1</t>
  </si>
  <si>
    <t>6.1.2</t>
  </si>
  <si>
    <t>6.1.3</t>
  </si>
  <si>
    <t>6.1.4</t>
  </si>
  <si>
    <t>6.1.5</t>
  </si>
  <si>
    <t>6.1.6</t>
  </si>
  <si>
    <t>7.1</t>
  </si>
  <si>
    <t>7.1.1</t>
  </si>
  <si>
    <t>7.1.2</t>
  </si>
  <si>
    <t>7.1.3</t>
  </si>
  <si>
    <t>7.1.4</t>
  </si>
  <si>
    <t>8.1</t>
  </si>
  <si>
    <t>8.1.1</t>
  </si>
  <si>
    <t>8.2</t>
  </si>
  <si>
    <t>8.2.1</t>
  </si>
  <si>
    <t>Ответственный исполнитель:УОМО "Усть-Удинский район"; участники:МКОУ Средне-Муйская СОШ, МКОУ Малышевская СОШ, МКОУ Аталанская ООШ, МКОУ Подволоченская ООШ, МКОУ Чичковская ООШ, МКОУ Балаганкинская ООШ, МКОУ Юголукская СОШ, МКОУ Игжейская СОШ, МКОУ Светлолобовская СОШ, МКОУ Аносовская СОШ, МКОУ Ключинская НОШ, МКОУ Кижинская школа-сад,МБОУ Ново-Удинская СОШ, МБОУ Молькинская СОШ, МБОУ СОШ п. Усть-Уда, "Усть-Удинская СОШ № 2".</t>
  </si>
  <si>
    <t>Ответственный исполнитель:УОМО "Усть-Удинский район"; участники: МКДОУ Игжейский детский сад, МКДОУ Юголукский детский сад "Солнышко", МКДОУ Средне-Муйский детский сад, МКДОУ детский сад "Теремок" д. Чичкова, МКДОУ Детский сад "Колосок" с. Балаганка, МКДОУ Ново-Удинский детский сад, МКДОУ Малышевский детский сад, МКДОУ Светлолобовский детский сад, МКДОУ детский сад с. Молька, МБДОУ Детский сад "Светлячок", МБДОУ Детский сад  "Колокольчик".</t>
  </si>
  <si>
    <t>Ответственный исполнитель:УОМО "Усть-Удинский район", участник - МКУ ДО Дом детского творчества.</t>
  </si>
  <si>
    <t xml:space="preserve">Ответственный исполнитель:УОМО "Усть-Удинский район", участники:МКОУ Средне-Муйская СОШ, МКОУ Малышевская СОШ, МКОУ Аталанская ООШ, МКОУ Подволоченская ООШ, МКОУ Чичковская ООШ, МКОУ Балаганкинская ООШ, МКОУ Юголукская СОШ, МКОУ Игжейская СОШ, МКОУ Светлолобовская СОШ, МКОУ Аносовская СОШ, МКОУ Ключинская НОШ, МКОУ Кижинская школа-сад,МБОУ Ново-Удинская СОШ, МБОУ Молькинская СОШ, МБОУ СОШ п. Усть-Уда, "Усть-Удинская СОШ № 2", МКДОУ Игжейский детский сад, МКДОУ Юголукский детский сад "Солнышко", МКДОУ Средне-Муйский детский сад, МКДОУ детский сад "Теремок" д. Чичкова, МКДОУ Детский сад "Колосок" с. Балаганка, МКДОУ Ново-Удинский детский сад, МКДОУ Малышевский детский сад, МКДОУ Светлолобовский детский сад, МКДОУ детский сад с. Молька, МБДОУ Детский сад "Светлячок", МБДОУ Детский сад  "Колокольчик".  </t>
  </si>
  <si>
    <t>Ответственный исполнитель:УОМО "Усть-Удинский район"</t>
  </si>
  <si>
    <t>Ответственный исполнитель:УОМО "Усть-Удинский район", участник - Управление образования муниципального образования "Усть-Удинский район"</t>
  </si>
  <si>
    <t>Ответственный исполнитель:УОМО "Усть-Удинский район"; участник - МКУ "РИМЦ Усть-Удинского района"</t>
  </si>
  <si>
    <t xml:space="preserve">Ответственный исполнитель:УОМО "Усть-Удинский район", участники: МКОУ Малышевская СОШ,  МКОУ Чичковская ООШ,  МКОУ Юголукская СОШ, МБОУ Ново-Удинская СОШ, МБОУ Молькинская СОШ, МБОУ СОШ п. Усть-Уда.  </t>
  </si>
  <si>
    <t>Мероприятие «Капитальный  ремонт зданий и сооружений»</t>
  </si>
  <si>
    <t>Мероприятие «Обеспечение деятельности РИМЦ Усть-Удинского района»</t>
  </si>
  <si>
    <t>МКОУ Аносовская СОШ</t>
  </si>
  <si>
    <t>7.1.4.1.</t>
  </si>
  <si>
    <t>7.1.4.3.</t>
  </si>
  <si>
    <t>7.1.4.4.</t>
  </si>
  <si>
    <t>7.1.4.5.</t>
  </si>
  <si>
    <t>7.1.4.6.</t>
  </si>
  <si>
    <t>7.1.4.7.</t>
  </si>
  <si>
    <t>МКОУ Малышевская СОШ</t>
  </si>
  <si>
    <t>МКОУ Светлолобовская СОШ</t>
  </si>
  <si>
    <t>4.1.7</t>
  </si>
  <si>
    <t>Мероприятие  «Ремонт электропроводки»</t>
  </si>
  <si>
    <t>8.2.1.1</t>
  </si>
  <si>
    <t>8.2.1.2</t>
  </si>
  <si>
    <t>Софинансирование из районного бюджета на приобретения школьного автобуса для ежедневного подвоза учащихся к месту учебы и обратно</t>
  </si>
  <si>
    <t>Софинансирование из областного бюджета на приобретения школьного автобуса для ежедневного подвоза учащихся к месту учебы и обратно</t>
  </si>
  <si>
    <t>МБОУ СОШ п.Усть-Уда</t>
  </si>
  <si>
    <t xml:space="preserve"> «Капитальный  ремонт зданий и сооружений»</t>
  </si>
  <si>
    <t xml:space="preserve">МКОУ Балаганкинская ООШ, </t>
  </si>
  <si>
    <t xml:space="preserve">МКОУ Кижинская школа-сад, </t>
  </si>
  <si>
    <t xml:space="preserve">МКОУ Малышевская СОШ, </t>
  </si>
  <si>
    <t xml:space="preserve">МКОУ Светлолобовская СОШ, </t>
  </si>
  <si>
    <t xml:space="preserve">МКОУ Средне-Муйская СОШ, </t>
  </si>
  <si>
    <t xml:space="preserve">МКОУ Юголукская СОШ </t>
  </si>
  <si>
    <t xml:space="preserve">Ответственный исполнитель:УОМО "Усть-Удинский район", участники:МКОУ Средне-Муйская СОШ, МКОУ Малышевская СОШ, МКОУ Аталанская ООШ, МКОУ Подволоченская ООШ, МКОУ Чичковская ООШ, МКОУ Балаганкинская ООШ, МКОУ Юголукская СОШ, МКОУ Игжейская СОШ, МКОУ Светлолобовская СОШ, МКОУ Аносовская СОШ, МКОУ Ключинская НОШ, МКОУ Кижинская школа-сад,МБОУ Ново-Удинская СОШ, МБОУ Молькинская СОШ, МБОУ СОШ п. Усть-Уда, МБОУ"Усть-Удинская СОШ № 2", МКДОУ Игжейский детский сад, МКДОУ Юголукский детский сад "Солнышко", МКДОУ Средне-Муйский детский сад, МКДОУ детский сад "Теремок" д. Чичкова, МКДОУ Детский сад "Колосок" с. Балаганка, МКДОУ Ново-Удинский детский сад, МКДОУ Малышевский детский сад, МКДОУ Светлолобовский детский сад, МКДОУ детский сад с. Молька, МБДОУ Детский сад "Светлячок", МБДОУ Детский сад  "Колокольчик".  </t>
  </si>
  <si>
    <t>МБОУ"Усть-Удинская СОШ № 2"</t>
  </si>
  <si>
    <t>МБОУ Ново-Удинская СОШ</t>
  </si>
  <si>
    <t>7.1.4.2</t>
  </si>
  <si>
    <t>7.1.4.8.</t>
  </si>
  <si>
    <t>7.1.4.9.</t>
  </si>
  <si>
    <t xml:space="preserve">Софинансирование из районного бюджета на капитальный ремонт спортивного зала </t>
  </si>
  <si>
    <t>Софинансирование из областного бюджета на капитальный ремонт спортивного зала</t>
  </si>
  <si>
    <t>7.1.4.10.</t>
  </si>
  <si>
    <t>7.1.4.11.</t>
  </si>
  <si>
    <t xml:space="preserve">Софинансирование из районного бюджета на капитальный ремонт </t>
  </si>
  <si>
    <t xml:space="preserve">Софинансирование из областного бюджета на капитальный ремонт </t>
  </si>
  <si>
    <t>Софинансирование из районного бюджета на строительство школы</t>
  </si>
  <si>
    <t>Софинансирование из областного бюджета на строительство школы</t>
  </si>
  <si>
    <t>7.1.4.12.</t>
  </si>
  <si>
    <t>7.1.4.13.</t>
  </si>
  <si>
    <t xml:space="preserve">Софинансирование из районного бюджета для завершения строительства столовой </t>
  </si>
  <si>
    <t xml:space="preserve">Софинансирование из областного бюджета для завершения строительства столовой </t>
  </si>
  <si>
    <t>Мероприятие «Обеспечение деятельности образовательных организаций дополнительного образования»</t>
  </si>
  <si>
    <t xml:space="preserve"> «Капитальный  ремонт зданий и сооружений» ПСД ремонта начальной школы</t>
  </si>
  <si>
    <t xml:space="preserve"> «Капитальный  ремонт зданий и сооружений» ремонт спорт.зала</t>
  </si>
  <si>
    <t>3.2.2</t>
  </si>
  <si>
    <t>Мероприятие «Обеспечение деятельности МБУ ДЮСШ Усть-Удинского района»</t>
  </si>
  <si>
    <t>4.1.8.</t>
  </si>
  <si>
    <t>Монтаж тревожных кнопок в общеобразовательных организациях района</t>
  </si>
  <si>
    <t>Мероприятие  «Монтаж АПС»</t>
  </si>
  <si>
    <t>4.1.9.</t>
  </si>
  <si>
    <t>Мероприятие  «Огнезащитная обработка»</t>
  </si>
  <si>
    <t>4.1.10.</t>
  </si>
  <si>
    <t>Мероприятие  «Монтаж оборудования по выводу сигнала на пульт пожарной охраны»</t>
  </si>
  <si>
    <t xml:space="preserve"> «Капитальный  ремонт зданий и сооружений» система отопления</t>
  </si>
  <si>
    <t xml:space="preserve">Софинансирование с районного бюджета </t>
  </si>
  <si>
    <t>7.1.4.14</t>
  </si>
  <si>
    <t>1.1.2</t>
  </si>
  <si>
    <t>Мероприятие «Исполнение предписаний Роспотребнадзора по образовательным организациям»</t>
  </si>
  <si>
    <t>Объем ресурсного обеспечения, тыс.руб. 2020год</t>
  </si>
  <si>
    <t>исполнение актов предписаний Роспотребнадзором</t>
  </si>
  <si>
    <t>2.1.2</t>
  </si>
  <si>
    <t>Подпрограмма 7 «Проведение реконструкций, текущего и капитального ремонта зданий и сооружений»</t>
  </si>
  <si>
    <t>Основное мероприятие «Проведение реконструкций, текущего и  капитального ремонта зданий и сооружений»</t>
  </si>
  <si>
    <t>5.1.27</t>
  </si>
  <si>
    <t>Мероприятие "Смотр-конкурс на лучшую оганизацию краеведческой работы"</t>
  </si>
  <si>
    <t>5.1.28</t>
  </si>
  <si>
    <t>Мероприятие " Лучшая педагогическая разработка в сфере профилактики социально- негативных явлений в детской и подростковой сфере</t>
  </si>
  <si>
    <t xml:space="preserve"> 2015год</t>
  </si>
  <si>
    <t xml:space="preserve"> 2016год</t>
  </si>
  <si>
    <t>2017год</t>
  </si>
  <si>
    <t xml:space="preserve"> 2018год</t>
  </si>
  <si>
    <t>2019год</t>
  </si>
  <si>
    <t xml:space="preserve"> 2020год</t>
  </si>
  <si>
    <t>УОМО</t>
  </si>
  <si>
    <t>Л.В. Пешкова</t>
  </si>
  <si>
    <t xml:space="preserve">Начальник УОМО                               </t>
  </si>
  <si>
    <t>Выборочный капитальный ремонт "МКОУ Юголукская СОШ"</t>
  </si>
  <si>
    <t>Выборочный капитальный ремонт "МКОУ Игжейская СОШ"</t>
  </si>
  <si>
    <t xml:space="preserve">ПЛАН МЕРОПРИЯТИЙ ПО РЕАЛИЗАЦИИ МУНИЦИПАЛЬНОЙ ПРОГРАММЫ   "РАЗВИТИЕ СИСТЕМЫ ОБРАЗОВАНИЯ  РМО "УСТЬ-УДИНСКОГО РАЙОНА " НА 2015-2020 годы"  НА 2017 год  и плановый период 2019-2020 гг. </t>
  </si>
  <si>
    <t>Завершение строительства здания столовой МКОУ Юголукская СОШ</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</si>
</sst>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5">
    <font>
      <sz val="11"/>
      <color theme="1"/>
      <name val="Calibri"/>
      <family val="2"/>
    </font>
    <font>
      <sz val="11"/>
      <color indexed="8"/>
      <name val="Calibri"/>
      <family val="2"/>
    </font>
    <font>
      <sz val="12"/>
      <color indexed="8"/>
      <name val="Times New Roman"/>
      <family val="1"/>
    </font>
    <font>
      <b/>
      <sz val="12"/>
      <color indexed="8"/>
      <name val="Times New Roman"/>
      <family val="1"/>
    </font>
    <font>
      <sz val="8"/>
      <name val="Calibri"/>
      <family val="2"/>
    </font>
    <font>
      <sz val="12"/>
      <color indexed="8"/>
      <name val="Calibri"/>
      <family val="2"/>
    </font>
    <font>
      <b/>
      <sz val="12"/>
      <color indexed="8"/>
      <name val="Calibri"/>
      <family val="2"/>
    </font>
    <font>
      <b/>
      <sz val="11"/>
      <color indexed="8"/>
      <name val="Calibri"/>
      <family val="2"/>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3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1" borderId="0" applyNumberFormat="0" applyBorder="0" applyAlignment="0" applyProtection="0"/>
  </cellStyleXfs>
  <cellXfs count="72">
    <xf numFmtId="0" fontId="0" fillId="0" borderId="0" xfId="0" applyFont="1" applyAlignment="1">
      <alignment/>
    </xf>
    <xf numFmtId="0" fontId="2" fillId="0" borderId="0" xfId="0" applyFont="1" applyFill="1" applyAlignment="1">
      <alignment/>
    </xf>
    <xf numFmtId="0" fontId="2" fillId="0" borderId="0" xfId="0" applyFont="1" applyFill="1" applyAlignment="1">
      <alignment/>
    </xf>
    <xf numFmtId="0" fontId="5" fillId="0" borderId="0" xfId="0" applyFont="1" applyFill="1" applyAlignment="1">
      <alignment/>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49" fontId="3" fillId="0" borderId="10" xfId="0" applyNumberFormat="1" applyFont="1" applyFill="1" applyBorder="1" applyAlignment="1">
      <alignment horizontal="center" vertical="center" wrapText="1"/>
    </xf>
    <xf numFmtId="17"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6" fillId="0" borderId="0" xfId="0" applyFont="1" applyFill="1" applyAlignment="1">
      <alignment/>
    </xf>
    <xf numFmtId="49" fontId="2" fillId="0" borderId="10" xfId="0" applyNumberFormat="1" applyFont="1" applyFill="1" applyBorder="1" applyAlignment="1">
      <alignment horizontal="center" vertical="center" wrapText="1"/>
    </xf>
    <xf numFmtId="17" fontId="2" fillId="0" borderId="10" xfId="0" applyNumberFormat="1" applyFont="1" applyFill="1" applyBorder="1" applyAlignment="1">
      <alignment horizontal="center" vertical="top" wrapText="1"/>
    </xf>
    <xf numFmtId="0" fontId="2" fillId="0" borderId="10" xfId="0" applyFont="1" applyFill="1" applyBorder="1" applyAlignment="1">
      <alignment wrapText="1"/>
    </xf>
    <xf numFmtId="4"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wrapText="1"/>
    </xf>
    <xf numFmtId="0" fontId="3" fillId="0" borderId="10" xfId="0" applyFont="1" applyFill="1" applyBorder="1" applyAlignment="1">
      <alignment horizontal="left" vertical="top" wrapText="1"/>
    </xf>
    <xf numFmtId="0" fontId="1" fillId="0" borderId="10" xfId="0" applyFont="1" applyFill="1" applyBorder="1" applyAlignment="1">
      <alignment/>
    </xf>
    <xf numFmtId="4" fontId="3" fillId="0" borderId="10" xfId="0" applyNumberFormat="1" applyFont="1" applyFill="1" applyBorder="1" applyAlignment="1">
      <alignment horizontal="center"/>
    </xf>
    <xf numFmtId="0" fontId="5" fillId="0" borderId="0" xfId="0" applyFont="1" applyFill="1" applyAlignment="1">
      <alignment/>
    </xf>
    <xf numFmtId="0" fontId="5" fillId="0" borderId="11" xfId="0" applyFont="1" applyFill="1" applyBorder="1" applyAlignment="1">
      <alignment/>
    </xf>
    <xf numFmtId="0" fontId="1" fillId="0" borderId="12" xfId="0" applyFont="1" applyFill="1" applyBorder="1" applyAlignment="1">
      <alignment/>
    </xf>
    <xf numFmtId="0" fontId="5" fillId="0" borderId="10" xfId="0" applyFont="1" applyFill="1" applyBorder="1" applyAlignment="1">
      <alignment/>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top" wrapText="1"/>
    </xf>
    <xf numFmtId="0" fontId="2"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vertical="center" wrapText="1"/>
    </xf>
    <xf numFmtId="9"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justify" wrapText="1"/>
    </xf>
    <xf numFmtId="0" fontId="2" fillId="0" borderId="10" xfId="0" applyFont="1" applyFill="1" applyBorder="1" applyAlignment="1">
      <alignment horizont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vertical="top" wrapText="1"/>
    </xf>
    <xf numFmtId="49" fontId="2" fillId="0" borderId="11"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Alignment="1">
      <alignment horizontal="center" vertical="center"/>
    </xf>
    <xf numFmtId="0" fontId="1" fillId="0" borderId="0" xfId="0" applyFont="1" applyFill="1" applyAlignment="1">
      <alignment horizontal="center" vertical="center"/>
    </xf>
    <xf numFmtId="0" fontId="9" fillId="0" borderId="10"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7" fillId="0" borderId="0" xfId="0" applyFont="1" applyFill="1" applyAlignment="1">
      <alignment horizontal="center" vertical="center"/>
    </xf>
    <xf numFmtId="4" fontId="8"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horizontal="center" vertical="top"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0" fontId="1" fillId="0" borderId="10" xfId="0" applyFont="1" applyFill="1" applyBorder="1" applyAlignment="1">
      <alignment horizontal="center"/>
    </xf>
    <xf numFmtId="0" fontId="2" fillId="0" borderId="13" xfId="0" applyFont="1" applyFill="1" applyBorder="1" applyAlignment="1">
      <alignment horizontal="center" vertical="top" wrapText="1"/>
    </xf>
    <xf numFmtId="0" fontId="2" fillId="0" borderId="12" xfId="0" applyFont="1" applyFill="1" applyBorder="1" applyAlignment="1">
      <alignment horizontal="center" vertical="top" wrapText="1"/>
    </xf>
    <xf numFmtId="9" fontId="2" fillId="0" borderId="10" xfId="0" applyNumberFormat="1" applyFont="1" applyFill="1" applyBorder="1" applyAlignment="1">
      <alignment horizontal="center" vertical="justify" wrapText="1"/>
    </xf>
    <xf numFmtId="0" fontId="2" fillId="0" borderId="0" xfId="0" applyFont="1" applyFill="1" applyAlignment="1">
      <alignment horizontal="center"/>
    </xf>
    <xf numFmtId="0" fontId="2" fillId="0" borderId="0" xfId="0" applyFont="1" applyFill="1" applyBorder="1" applyAlignment="1">
      <alignment horizontal="center" wrapText="1"/>
    </xf>
    <xf numFmtId="49"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top" wrapText="1"/>
    </xf>
    <xf numFmtId="2" fontId="2" fillId="0" borderId="13"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70"/>
  <sheetViews>
    <sheetView tabSelected="1" view="pageBreakPreview" zoomScale="75" zoomScaleNormal="60" zoomScaleSheetLayoutView="75" zoomScalePageLayoutView="0" workbookViewId="0" topLeftCell="A102">
      <selection activeCell="F104" sqref="F104:F105"/>
    </sheetView>
  </sheetViews>
  <sheetFormatPr defaultColWidth="9.140625" defaultRowHeight="15"/>
  <cols>
    <col min="1" max="1" width="9.00390625" style="3" customWidth="1"/>
    <col min="2" max="2" width="25.421875" style="19" customWidth="1"/>
    <col min="3" max="3" width="57.57421875" style="3" customWidth="1"/>
    <col min="4" max="4" width="8.57421875" style="3" customWidth="1"/>
    <col min="5" max="5" width="8.140625" style="3" customWidth="1"/>
    <col min="6" max="6" width="21.8515625" style="3" customWidth="1"/>
    <col min="7" max="7" width="6.8515625" style="3" customWidth="1"/>
    <col min="8" max="8" width="13.421875" style="3" customWidth="1"/>
    <col min="9" max="9" width="13.8515625" style="3" customWidth="1"/>
    <col min="10" max="10" width="14.421875" style="3" customWidth="1"/>
    <col min="11" max="11" width="13.8515625" style="3" customWidth="1"/>
    <col min="12" max="13" width="13.57421875" style="3" customWidth="1"/>
    <col min="14" max="14" width="14.8515625" style="3" customWidth="1"/>
    <col min="15" max="16384" width="9.140625" style="3" customWidth="1"/>
  </cols>
  <sheetData>
    <row r="1" spans="2:14" s="1" customFormat="1" ht="15.75">
      <c r="B1" s="2"/>
      <c r="L1" s="61" t="s">
        <v>77</v>
      </c>
      <c r="M1" s="61"/>
      <c r="N1" s="61"/>
    </row>
    <row r="2" spans="2:14" s="1" customFormat="1" ht="15.75">
      <c r="B2" s="2"/>
      <c r="L2" s="61" t="s">
        <v>78</v>
      </c>
      <c r="M2" s="61"/>
      <c r="N2" s="61"/>
    </row>
    <row r="3" spans="2:14" s="1" customFormat="1" ht="15.75">
      <c r="B3" s="2"/>
      <c r="L3" s="61" t="s">
        <v>79</v>
      </c>
      <c r="M3" s="61"/>
      <c r="N3" s="61"/>
    </row>
    <row r="4" spans="1:14" ht="57" customHeight="1">
      <c r="A4" s="62" t="s">
        <v>263</v>
      </c>
      <c r="B4" s="62"/>
      <c r="C4" s="62"/>
      <c r="D4" s="62"/>
      <c r="E4" s="62"/>
      <c r="F4" s="62"/>
      <c r="G4" s="62"/>
      <c r="H4" s="62"/>
      <c r="I4" s="62"/>
      <c r="J4" s="62"/>
      <c r="K4" s="62"/>
      <c r="L4" s="62"/>
      <c r="M4" s="62"/>
      <c r="N4" s="62"/>
    </row>
    <row r="5" spans="1:14" ht="75.75" customHeight="1">
      <c r="A5" s="51" t="s">
        <v>0</v>
      </c>
      <c r="B5" s="56" t="s">
        <v>1</v>
      </c>
      <c r="C5" s="51" t="s">
        <v>2</v>
      </c>
      <c r="D5" s="51" t="s">
        <v>3</v>
      </c>
      <c r="E5" s="51"/>
      <c r="F5" s="51" t="s">
        <v>4</v>
      </c>
      <c r="G5" s="51" t="s">
        <v>5</v>
      </c>
      <c r="H5" s="51" t="s">
        <v>47</v>
      </c>
      <c r="I5" s="51" t="s">
        <v>48</v>
      </c>
      <c r="J5" s="51" t="s">
        <v>49</v>
      </c>
      <c r="K5" s="51" t="s">
        <v>50</v>
      </c>
      <c r="L5" s="51" t="s">
        <v>51</v>
      </c>
      <c r="M5" s="51" t="s">
        <v>243</v>
      </c>
      <c r="N5" s="51" t="s">
        <v>52</v>
      </c>
    </row>
    <row r="6" spans="1:14" ht="51.75" customHeight="1">
      <c r="A6" s="51"/>
      <c r="B6" s="56"/>
      <c r="C6" s="51"/>
      <c r="D6" s="4" t="s">
        <v>6</v>
      </c>
      <c r="E6" s="4" t="s">
        <v>7</v>
      </c>
      <c r="F6" s="51"/>
      <c r="G6" s="51"/>
      <c r="H6" s="51"/>
      <c r="I6" s="51"/>
      <c r="J6" s="51"/>
      <c r="K6" s="51"/>
      <c r="L6" s="51"/>
      <c r="M6" s="51"/>
      <c r="N6" s="51"/>
    </row>
    <row r="7" spans="1:14" ht="15.75">
      <c r="A7" s="4">
        <v>1</v>
      </c>
      <c r="B7" s="5">
        <v>2</v>
      </c>
      <c r="C7" s="4">
        <v>3</v>
      </c>
      <c r="D7" s="4">
        <v>4</v>
      </c>
      <c r="E7" s="4">
        <v>5</v>
      </c>
      <c r="F7" s="4">
        <v>6</v>
      </c>
      <c r="G7" s="4">
        <v>7</v>
      </c>
      <c r="H7" s="4">
        <v>8</v>
      </c>
      <c r="I7" s="4">
        <v>9</v>
      </c>
      <c r="J7" s="4">
        <v>10</v>
      </c>
      <c r="K7" s="4">
        <v>11</v>
      </c>
      <c r="L7" s="4">
        <v>12</v>
      </c>
      <c r="M7" s="4"/>
      <c r="N7" s="4">
        <v>13</v>
      </c>
    </row>
    <row r="8" spans="1:14" s="9" customFormat="1" ht="85.5" customHeight="1">
      <c r="A8" s="6" t="s">
        <v>13</v>
      </c>
      <c r="B8" s="28" t="s">
        <v>14</v>
      </c>
      <c r="C8" s="52" t="s">
        <v>175</v>
      </c>
      <c r="D8" s="7">
        <v>42005</v>
      </c>
      <c r="E8" s="7">
        <v>44166</v>
      </c>
      <c r="F8" s="27" t="s">
        <v>33</v>
      </c>
      <c r="G8" s="27" t="s">
        <v>33</v>
      </c>
      <c r="H8" s="8">
        <f aca="true" t="shared" si="0" ref="H8:N8">H9</f>
        <v>214712.6</v>
      </c>
      <c r="I8" s="8">
        <f t="shared" si="0"/>
        <v>233254.4</v>
      </c>
      <c r="J8" s="8">
        <f t="shared" si="0"/>
        <v>217651.24</v>
      </c>
      <c r="K8" s="8">
        <f t="shared" si="0"/>
        <v>256267.8</v>
      </c>
      <c r="L8" s="8">
        <f t="shared" si="0"/>
        <v>262348.6</v>
      </c>
      <c r="M8" s="8">
        <f t="shared" si="0"/>
        <v>273519.7</v>
      </c>
      <c r="N8" s="8">
        <f t="shared" si="0"/>
        <v>1457754.34</v>
      </c>
    </row>
    <row r="9" spans="1:14" ht="79.5" customHeight="1">
      <c r="A9" s="10" t="s">
        <v>107</v>
      </c>
      <c r="B9" s="30" t="s">
        <v>15</v>
      </c>
      <c r="C9" s="53"/>
      <c r="D9" s="11">
        <v>42005</v>
      </c>
      <c r="E9" s="7">
        <v>44166</v>
      </c>
      <c r="F9" s="12" t="s">
        <v>34</v>
      </c>
      <c r="G9" s="31">
        <v>1</v>
      </c>
      <c r="H9" s="13">
        <f>H10+H11</f>
        <v>214712.6</v>
      </c>
      <c r="I9" s="13">
        <f aca="true" t="shared" si="1" ref="I9:N9">I10+I11</f>
        <v>233254.4</v>
      </c>
      <c r="J9" s="13">
        <f t="shared" si="1"/>
        <v>217651.24</v>
      </c>
      <c r="K9" s="13">
        <f t="shared" si="1"/>
        <v>256267.8</v>
      </c>
      <c r="L9" s="13">
        <f t="shared" si="1"/>
        <v>262348.6</v>
      </c>
      <c r="M9" s="13">
        <f t="shared" si="1"/>
        <v>273519.7</v>
      </c>
      <c r="N9" s="13">
        <f t="shared" si="1"/>
        <v>1457754.34</v>
      </c>
    </row>
    <row r="10" spans="1:14" ht="84" customHeight="1">
      <c r="A10" s="10" t="s">
        <v>108</v>
      </c>
      <c r="B10" s="30" t="s">
        <v>16</v>
      </c>
      <c r="C10" s="53"/>
      <c r="D10" s="11">
        <v>42005</v>
      </c>
      <c r="E10" s="7">
        <v>44166</v>
      </c>
      <c r="F10" s="12" t="s">
        <v>34</v>
      </c>
      <c r="G10" s="31">
        <v>1</v>
      </c>
      <c r="H10" s="13">
        <v>214712.6</v>
      </c>
      <c r="I10" s="13">
        <v>233254.4</v>
      </c>
      <c r="J10" s="13">
        <v>217651.24</v>
      </c>
      <c r="K10" s="13">
        <v>254362.8</v>
      </c>
      <c r="L10" s="13">
        <v>261708.6</v>
      </c>
      <c r="M10" s="13">
        <v>272775.7</v>
      </c>
      <c r="N10" s="13">
        <f>SUM(H10:M10)</f>
        <v>1454465.34</v>
      </c>
    </row>
    <row r="11" spans="1:14" ht="123.75" customHeight="1">
      <c r="A11" s="10" t="s">
        <v>241</v>
      </c>
      <c r="B11" s="30" t="s">
        <v>242</v>
      </c>
      <c r="C11" s="54"/>
      <c r="D11" s="11">
        <v>42005</v>
      </c>
      <c r="E11" s="7">
        <v>44166</v>
      </c>
      <c r="F11" s="12" t="s">
        <v>244</v>
      </c>
      <c r="G11" s="31">
        <v>1</v>
      </c>
      <c r="H11" s="13"/>
      <c r="I11" s="13"/>
      <c r="J11" s="13"/>
      <c r="K11" s="13">
        <v>1905</v>
      </c>
      <c r="L11" s="13">
        <v>640</v>
      </c>
      <c r="M11" s="13">
        <v>744</v>
      </c>
      <c r="N11" s="13">
        <f>SUM(H11:M11)</f>
        <v>3289</v>
      </c>
    </row>
    <row r="12" spans="1:14" s="9" customFormat="1" ht="72.75" customHeight="1">
      <c r="A12" s="6" t="s">
        <v>8</v>
      </c>
      <c r="B12" s="28" t="s">
        <v>17</v>
      </c>
      <c r="C12" s="52" t="s">
        <v>176</v>
      </c>
      <c r="D12" s="7">
        <v>42005</v>
      </c>
      <c r="E12" s="7">
        <v>44166</v>
      </c>
      <c r="F12" s="32" t="s">
        <v>33</v>
      </c>
      <c r="G12" s="60"/>
      <c r="H12" s="8">
        <f>H13</f>
        <v>66076.4</v>
      </c>
      <c r="I12" s="8">
        <f aca="true" t="shared" si="2" ref="I12:N12">I13</f>
        <v>70987.4</v>
      </c>
      <c r="J12" s="8">
        <f t="shared" si="2"/>
        <v>67779.34</v>
      </c>
      <c r="K12" s="8">
        <f t="shared" si="2"/>
        <v>93441.2</v>
      </c>
      <c r="L12" s="8">
        <f t="shared" si="2"/>
        <v>97872.5</v>
      </c>
      <c r="M12" s="8">
        <f t="shared" si="2"/>
        <v>101172.4</v>
      </c>
      <c r="N12" s="8">
        <f t="shared" si="2"/>
        <v>497329.24</v>
      </c>
    </row>
    <row r="13" spans="1:14" ht="132" customHeight="1">
      <c r="A13" s="10" t="s">
        <v>109</v>
      </c>
      <c r="B13" s="26" t="s">
        <v>15</v>
      </c>
      <c r="C13" s="53"/>
      <c r="D13" s="11">
        <v>42005</v>
      </c>
      <c r="E13" s="7">
        <v>44166</v>
      </c>
      <c r="F13" s="33" t="s">
        <v>35</v>
      </c>
      <c r="G13" s="60"/>
      <c r="H13" s="13">
        <f aca="true" t="shared" si="3" ref="H13:M13">H14+H15</f>
        <v>66076.4</v>
      </c>
      <c r="I13" s="13">
        <f t="shared" si="3"/>
        <v>70987.4</v>
      </c>
      <c r="J13" s="13">
        <f t="shared" si="3"/>
        <v>67779.34</v>
      </c>
      <c r="K13" s="13">
        <f t="shared" si="3"/>
        <v>93441.2</v>
      </c>
      <c r="L13" s="13">
        <f t="shared" si="3"/>
        <v>97872.5</v>
      </c>
      <c r="M13" s="13">
        <f t="shared" si="3"/>
        <v>101172.4</v>
      </c>
      <c r="N13" s="13">
        <f>SUM(H13:M13)</f>
        <v>497329.24</v>
      </c>
    </row>
    <row r="14" spans="1:14" ht="93.75" customHeight="1">
      <c r="A14" s="10" t="s">
        <v>110</v>
      </c>
      <c r="B14" s="26" t="s">
        <v>16</v>
      </c>
      <c r="C14" s="53"/>
      <c r="D14" s="11">
        <v>42005</v>
      </c>
      <c r="E14" s="7">
        <v>44166</v>
      </c>
      <c r="F14" s="34" t="s">
        <v>37</v>
      </c>
      <c r="G14" s="60"/>
      <c r="H14" s="13">
        <v>66076.4</v>
      </c>
      <c r="I14" s="13">
        <v>70987.4</v>
      </c>
      <c r="J14" s="13">
        <v>67779.34</v>
      </c>
      <c r="K14" s="13">
        <v>93286.2</v>
      </c>
      <c r="L14" s="13">
        <v>97832.5</v>
      </c>
      <c r="M14" s="13">
        <v>101112.4</v>
      </c>
      <c r="N14" s="13">
        <f>SUM(H14:M14)</f>
        <v>497074.24</v>
      </c>
    </row>
    <row r="15" spans="1:14" ht="123.75" customHeight="1">
      <c r="A15" s="10" t="s">
        <v>245</v>
      </c>
      <c r="B15" s="30" t="s">
        <v>242</v>
      </c>
      <c r="C15" s="54"/>
      <c r="D15" s="11">
        <v>42005</v>
      </c>
      <c r="E15" s="7">
        <v>44166</v>
      </c>
      <c r="F15" s="12" t="s">
        <v>244</v>
      </c>
      <c r="G15" s="31">
        <v>1</v>
      </c>
      <c r="H15" s="13"/>
      <c r="I15" s="13"/>
      <c r="J15" s="13"/>
      <c r="K15" s="13">
        <v>155</v>
      </c>
      <c r="L15" s="13">
        <v>40</v>
      </c>
      <c r="M15" s="13">
        <v>60</v>
      </c>
      <c r="N15" s="13">
        <f>SUM(H15:M15)</f>
        <v>255</v>
      </c>
    </row>
    <row r="16" spans="1:14" s="9" customFormat="1" ht="71.25" customHeight="1">
      <c r="A16" s="6" t="s">
        <v>9</v>
      </c>
      <c r="B16" s="35" t="s">
        <v>18</v>
      </c>
      <c r="C16" s="52" t="s">
        <v>177</v>
      </c>
      <c r="D16" s="7">
        <v>42005</v>
      </c>
      <c r="E16" s="7">
        <v>44166</v>
      </c>
      <c r="F16" s="32" t="s">
        <v>33</v>
      </c>
      <c r="G16" s="51"/>
      <c r="H16" s="8">
        <f>H17+H20</f>
        <v>7870.5</v>
      </c>
      <c r="I16" s="8">
        <f aca="true" t="shared" si="4" ref="I16:N16">I17+I20</f>
        <v>8469</v>
      </c>
      <c r="J16" s="8">
        <f t="shared" si="4"/>
        <v>8398.869999999999</v>
      </c>
      <c r="K16" s="8">
        <f t="shared" si="4"/>
        <v>12271.6</v>
      </c>
      <c r="L16" s="8">
        <f t="shared" si="4"/>
        <v>12905.5</v>
      </c>
      <c r="M16" s="8">
        <f t="shared" si="4"/>
        <v>13697</v>
      </c>
      <c r="N16" s="8">
        <f t="shared" si="4"/>
        <v>63612.469999999994</v>
      </c>
    </row>
    <row r="17" spans="1:14" ht="70.5" customHeight="1">
      <c r="A17" s="10" t="s">
        <v>111</v>
      </c>
      <c r="B17" s="26" t="s">
        <v>19</v>
      </c>
      <c r="C17" s="53"/>
      <c r="D17" s="11">
        <v>42005</v>
      </c>
      <c r="E17" s="7">
        <v>44166</v>
      </c>
      <c r="F17" s="14" t="s">
        <v>36</v>
      </c>
      <c r="G17" s="51"/>
      <c r="H17" s="13">
        <f aca="true" t="shared" si="5" ref="H17:M17">H19+H18</f>
        <v>14</v>
      </c>
      <c r="I17" s="13">
        <f t="shared" si="5"/>
        <v>18</v>
      </c>
      <c r="J17" s="13">
        <f t="shared" si="5"/>
        <v>18</v>
      </c>
      <c r="K17" s="13">
        <f t="shared" si="5"/>
        <v>19</v>
      </c>
      <c r="L17" s="13">
        <f t="shared" si="5"/>
        <v>20</v>
      </c>
      <c r="M17" s="13">
        <f t="shared" si="5"/>
        <v>21</v>
      </c>
      <c r="N17" s="13">
        <f>SUM(H17:M17)</f>
        <v>110</v>
      </c>
    </row>
    <row r="18" spans="1:14" ht="74.25" customHeight="1">
      <c r="A18" s="10" t="s">
        <v>113</v>
      </c>
      <c r="B18" s="26" t="s">
        <v>80</v>
      </c>
      <c r="C18" s="53"/>
      <c r="D18" s="11">
        <v>42005</v>
      </c>
      <c r="E18" s="7">
        <v>44166</v>
      </c>
      <c r="F18" s="14" t="s">
        <v>38</v>
      </c>
      <c r="G18" s="51"/>
      <c r="H18" s="13">
        <v>7</v>
      </c>
      <c r="I18" s="13">
        <v>9</v>
      </c>
      <c r="J18" s="13">
        <v>9</v>
      </c>
      <c r="K18" s="13">
        <v>9.5</v>
      </c>
      <c r="L18" s="13">
        <v>10</v>
      </c>
      <c r="M18" s="13">
        <v>10.5</v>
      </c>
      <c r="N18" s="13">
        <f>SUM(H18:M18)</f>
        <v>55</v>
      </c>
    </row>
    <row r="19" spans="1:14" ht="74.25" customHeight="1">
      <c r="A19" s="10" t="s">
        <v>114</v>
      </c>
      <c r="B19" s="26" t="s">
        <v>81</v>
      </c>
      <c r="C19" s="53"/>
      <c r="D19" s="11">
        <v>42005</v>
      </c>
      <c r="E19" s="7">
        <v>44166</v>
      </c>
      <c r="F19" s="14" t="s">
        <v>38</v>
      </c>
      <c r="G19" s="51"/>
      <c r="H19" s="13">
        <v>7</v>
      </c>
      <c r="I19" s="13">
        <v>9</v>
      </c>
      <c r="J19" s="13">
        <v>9</v>
      </c>
      <c r="K19" s="13">
        <v>9.5</v>
      </c>
      <c r="L19" s="13">
        <v>10</v>
      </c>
      <c r="M19" s="13">
        <v>10.5</v>
      </c>
      <c r="N19" s="13">
        <f>SUM(H19:M19)</f>
        <v>55</v>
      </c>
    </row>
    <row r="20" spans="1:14" ht="93.75" customHeight="1">
      <c r="A20" s="10" t="s">
        <v>112</v>
      </c>
      <c r="B20" s="26" t="s">
        <v>20</v>
      </c>
      <c r="C20" s="53"/>
      <c r="D20" s="11">
        <v>42005</v>
      </c>
      <c r="E20" s="7">
        <v>44166</v>
      </c>
      <c r="F20" s="4" t="s">
        <v>39</v>
      </c>
      <c r="G20" s="4">
        <v>66</v>
      </c>
      <c r="H20" s="13">
        <f>H21+H22</f>
        <v>7856.5</v>
      </c>
      <c r="I20" s="13">
        <f aca="true" t="shared" si="6" ref="I20:N20">I21+I22</f>
        <v>8451</v>
      </c>
      <c r="J20" s="13">
        <f t="shared" si="6"/>
        <v>8380.869999999999</v>
      </c>
      <c r="K20" s="13">
        <f t="shared" si="6"/>
        <v>12252.6</v>
      </c>
      <c r="L20" s="13">
        <f t="shared" si="6"/>
        <v>12885.5</v>
      </c>
      <c r="M20" s="13">
        <f t="shared" si="6"/>
        <v>13676</v>
      </c>
      <c r="N20" s="13">
        <f t="shared" si="6"/>
        <v>63502.469999999994</v>
      </c>
    </row>
    <row r="21" spans="1:14" ht="125.25" customHeight="1">
      <c r="A21" s="10" t="s">
        <v>115</v>
      </c>
      <c r="B21" s="26" t="s">
        <v>226</v>
      </c>
      <c r="C21" s="54"/>
      <c r="D21" s="11">
        <v>42005</v>
      </c>
      <c r="E21" s="7">
        <v>44166</v>
      </c>
      <c r="F21" s="4" t="s">
        <v>39</v>
      </c>
      <c r="G21" s="4">
        <v>66</v>
      </c>
      <c r="H21" s="13">
        <v>7856.5</v>
      </c>
      <c r="I21" s="13">
        <v>8451</v>
      </c>
      <c r="J21" s="13">
        <v>8059.37</v>
      </c>
      <c r="K21" s="13">
        <v>9773</v>
      </c>
      <c r="L21" s="13">
        <v>10210.8</v>
      </c>
      <c r="M21" s="13">
        <v>10765.1</v>
      </c>
      <c r="N21" s="13">
        <f>SUM(H21:M21)</f>
        <v>55115.77</v>
      </c>
    </row>
    <row r="22" spans="1:14" ht="125.25" customHeight="1">
      <c r="A22" s="10" t="s">
        <v>229</v>
      </c>
      <c r="B22" s="26" t="s">
        <v>230</v>
      </c>
      <c r="C22" s="24"/>
      <c r="D22" s="11"/>
      <c r="E22" s="7">
        <v>44166</v>
      </c>
      <c r="F22" s="4"/>
      <c r="G22" s="4"/>
      <c r="H22" s="13">
        <v>0</v>
      </c>
      <c r="I22" s="13">
        <v>0</v>
      </c>
      <c r="J22" s="13">
        <v>321.5</v>
      </c>
      <c r="K22" s="13">
        <v>2479.6</v>
      </c>
      <c r="L22" s="13">
        <v>2674.7</v>
      </c>
      <c r="M22" s="13">
        <v>2910.9</v>
      </c>
      <c r="N22" s="13">
        <f>SUM(H22:M22)</f>
        <v>8386.699999999999</v>
      </c>
    </row>
    <row r="23" spans="1:14" s="9" customFormat="1" ht="87" customHeight="1">
      <c r="A23" s="6" t="s">
        <v>10</v>
      </c>
      <c r="B23" s="35" t="s">
        <v>21</v>
      </c>
      <c r="C23" s="52" t="s">
        <v>178</v>
      </c>
      <c r="D23" s="7">
        <v>42005</v>
      </c>
      <c r="E23" s="7">
        <v>44166</v>
      </c>
      <c r="F23" s="55" t="s">
        <v>45</v>
      </c>
      <c r="G23" s="51"/>
      <c r="H23" s="8">
        <f aca="true" t="shared" si="7" ref="H23:N23">H24+H35+H37</f>
        <v>1240.1</v>
      </c>
      <c r="I23" s="8">
        <f t="shared" si="7"/>
        <v>1419.5</v>
      </c>
      <c r="J23" s="8">
        <f t="shared" si="7"/>
        <v>4037.38</v>
      </c>
      <c r="K23" s="8">
        <f t="shared" si="7"/>
        <v>3922</v>
      </c>
      <c r="L23" s="8">
        <f t="shared" si="7"/>
        <v>2661</v>
      </c>
      <c r="M23" s="8">
        <f t="shared" si="7"/>
        <v>2061</v>
      </c>
      <c r="N23" s="8">
        <f t="shared" si="7"/>
        <v>15340.980000000001</v>
      </c>
    </row>
    <row r="24" spans="1:14" ht="129.75" customHeight="1">
      <c r="A24" s="10" t="s">
        <v>116</v>
      </c>
      <c r="B24" s="26" t="s">
        <v>22</v>
      </c>
      <c r="C24" s="53"/>
      <c r="D24" s="11">
        <v>42005</v>
      </c>
      <c r="E24" s="7">
        <v>44166</v>
      </c>
      <c r="F24" s="55"/>
      <c r="G24" s="51"/>
      <c r="H24" s="13">
        <f>SUM(H25:H34)</f>
        <v>1106.1</v>
      </c>
      <c r="I24" s="13">
        <f aca="true" t="shared" si="8" ref="I24:N24">SUM(I25:I34)</f>
        <v>999.8</v>
      </c>
      <c r="J24" s="13">
        <f t="shared" si="8"/>
        <v>2676.83</v>
      </c>
      <c r="K24" s="13">
        <f t="shared" si="8"/>
        <v>3703.1</v>
      </c>
      <c r="L24" s="13">
        <f t="shared" si="8"/>
        <v>2256</v>
      </c>
      <c r="M24" s="13">
        <f t="shared" si="8"/>
        <v>1656</v>
      </c>
      <c r="N24" s="13">
        <f t="shared" si="8"/>
        <v>12397.830000000002</v>
      </c>
    </row>
    <row r="25" spans="1:14" ht="57" customHeight="1">
      <c r="A25" s="10" t="s">
        <v>118</v>
      </c>
      <c r="B25" s="26" t="s">
        <v>53</v>
      </c>
      <c r="C25" s="53"/>
      <c r="D25" s="11">
        <v>42005</v>
      </c>
      <c r="E25" s="7">
        <v>44166</v>
      </c>
      <c r="F25" s="55"/>
      <c r="G25" s="51"/>
      <c r="H25" s="13">
        <v>1106.1</v>
      </c>
      <c r="I25" s="13">
        <v>135</v>
      </c>
      <c r="J25" s="13">
        <v>144</v>
      </c>
      <c r="K25" s="13">
        <v>108</v>
      </c>
      <c r="L25" s="13">
        <v>108</v>
      </c>
      <c r="M25" s="13">
        <v>108</v>
      </c>
      <c r="N25" s="13">
        <f aca="true" t="shared" si="9" ref="N25:N34">SUM(H25:M25)</f>
        <v>1709.1</v>
      </c>
    </row>
    <row r="26" spans="1:14" ht="57" customHeight="1">
      <c r="A26" s="10" t="s">
        <v>119</v>
      </c>
      <c r="B26" s="26" t="s">
        <v>54</v>
      </c>
      <c r="C26" s="53"/>
      <c r="D26" s="11">
        <v>42005</v>
      </c>
      <c r="E26" s="7">
        <v>44166</v>
      </c>
      <c r="F26" s="55"/>
      <c r="G26" s="51"/>
      <c r="H26" s="13">
        <v>0</v>
      </c>
      <c r="I26" s="13">
        <v>198.5</v>
      </c>
      <c r="J26" s="13">
        <v>31.2</v>
      </c>
      <c r="K26" s="13">
        <v>420</v>
      </c>
      <c r="L26" s="13"/>
      <c r="M26" s="13"/>
      <c r="N26" s="13">
        <f t="shared" si="9"/>
        <v>649.7</v>
      </c>
    </row>
    <row r="27" spans="1:14" ht="72" customHeight="1">
      <c r="A27" s="10" t="s">
        <v>120</v>
      </c>
      <c r="B27" s="26" t="s">
        <v>55</v>
      </c>
      <c r="C27" s="53"/>
      <c r="D27" s="11">
        <v>42005</v>
      </c>
      <c r="E27" s="7">
        <v>44166</v>
      </c>
      <c r="F27" s="55"/>
      <c r="G27" s="51"/>
      <c r="H27" s="13">
        <v>0</v>
      </c>
      <c r="I27" s="13">
        <v>48.8</v>
      </c>
      <c r="J27" s="13">
        <v>31</v>
      </c>
      <c r="K27" s="13">
        <v>164</v>
      </c>
      <c r="L27" s="13">
        <v>162</v>
      </c>
      <c r="M27" s="13">
        <v>162</v>
      </c>
      <c r="N27" s="13">
        <f t="shared" si="9"/>
        <v>567.8</v>
      </c>
    </row>
    <row r="28" spans="1:14" ht="57" customHeight="1">
      <c r="A28" s="10" t="s">
        <v>121</v>
      </c>
      <c r="B28" s="26" t="s">
        <v>56</v>
      </c>
      <c r="C28" s="53"/>
      <c r="D28" s="11">
        <v>42005</v>
      </c>
      <c r="E28" s="7">
        <v>44166</v>
      </c>
      <c r="F28" s="55"/>
      <c r="G28" s="51"/>
      <c r="H28" s="13">
        <v>0</v>
      </c>
      <c r="I28" s="13"/>
      <c r="J28" s="13">
        <v>280</v>
      </c>
      <c r="K28" s="13">
        <v>296</v>
      </c>
      <c r="L28" s="13">
        <v>0</v>
      </c>
      <c r="M28" s="13">
        <v>0</v>
      </c>
      <c r="N28" s="13">
        <f t="shared" si="9"/>
        <v>576</v>
      </c>
    </row>
    <row r="29" spans="1:14" ht="57" customHeight="1">
      <c r="A29" s="10" t="s">
        <v>122</v>
      </c>
      <c r="B29" s="26" t="s">
        <v>233</v>
      </c>
      <c r="C29" s="53"/>
      <c r="D29" s="11">
        <v>42005</v>
      </c>
      <c r="E29" s="7">
        <v>44166</v>
      </c>
      <c r="F29" s="55"/>
      <c r="G29" s="51"/>
      <c r="H29" s="13">
        <v>0</v>
      </c>
      <c r="I29" s="13"/>
      <c r="J29" s="13">
        <v>162.43</v>
      </c>
      <c r="K29" s="13"/>
      <c r="L29" s="13"/>
      <c r="M29" s="13"/>
      <c r="N29" s="13">
        <f t="shared" si="9"/>
        <v>162.43</v>
      </c>
    </row>
    <row r="30" spans="1:14" ht="92.25" customHeight="1">
      <c r="A30" s="10" t="s">
        <v>123</v>
      </c>
      <c r="B30" s="26" t="s">
        <v>57</v>
      </c>
      <c r="C30" s="53"/>
      <c r="D30" s="11">
        <v>42005</v>
      </c>
      <c r="E30" s="7">
        <v>44166</v>
      </c>
      <c r="F30" s="55"/>
      <c r="G30" s="51"/>
      <c r="H30" s="13">
        <v>0</v>
      </c>
      <c r="I30" s="13">
        <v>617.5</v>
      </c>
      <c r="J30" s="13">
        <v>960.93</v>
      </c>
      <c r="K30" s="13">
        <v>1086</v>
      </c>
      <c r="L30" s="13">
        <v>1086</v>
      </c>
      <c r="M30" s="13">
        <v>1086</v>
      </c>
      <c r="N30" s="13">
        <f t="shared" si="9"/>
        <v>4836.43</v>
      </c>
    </row>
    <row r="31" spans="1:14" ht="77.25" customHeight="1">
      <c r="A31" s="10" t="s">
        <v>194</v>
      </c>
      <c r="B31" s="26" t="s">
        <v>195</v>
      </c>
      <c r="C31" s="53"/>
      <c r="D31" s="11">
        <v>42005</v>
      </c>
      <c r="E31" s="7">
        <v>44166</v>
      </c>
      <c r="F31" s="55"/>
      <c r="G31" s="51"/>
      <c r="H31" s="13"/>
      <c r="I31" s="13"/>
      <c r="J31" s="13">
        <v>618.19</v>
      </c>
      <c r="K31" s="13">
        <v>1226.5</v>
      </c>
      <c r="L31" s="13">
        <v>900</v>
      </c>
      <c r="M31" s="13">
        <v>300</v>
      </c>
      <c r="N31" s="13">
        <f t="shared" si="9"/>
        <v>3044.69</v>
      </c>
    </row>
    <row r="32" spans="1:14" ht="77.25" customHeight="1">
      <c r="A32" s="10" t="s">
        <v>231</v>
      </c>
      <c r="B32" s="26" t="s">
        <v>232</v>
      </c>
      <c r="C32" s="53"/>
      <c r="D32" s="11"/>
      <c r="E32" s="7">
        <v>44166</v>
      </c>
      <c r="F32" s="55"/>
      <c r="G32" s="51"/>
      <c r="H32" s="13"/>
      <c r="I32" s="13"/>
      <c r="J32" s="13">
        <v>167.65</v>
      </c>
      <c r="K32" s="13"/>
      <c r="L32" s="13"/>
      <c r="M32" s="13"/>
      <c r="N32" s="13">
        <f t="shared" si="9"/>
        <v>167.65</v>
      </c>
    </row>
    <row r="33" spans="1:14" ht="77.25" customHeight="1">
      <c r="A33" s="10" t="s">
        <v>234</v>
      </c>
      <c r="B33" s="26" t="s">
        <v>235</v>
      </c>
      <c r="C33" s="53"/>
      <c r="D33" s="11"/>
      <c r="E33" s="7">
        <v>44166</v>
      </c>
      <c r="F33" s="55"/>
      <c r="G33" s="51"/>
      <c r="H33" s="13"/>
      <c r="I33" s="13"/>
      <c r="J33" s="13">
        <v>15.35</v>
      </c>
      <c r="K33" s="13">
        <v>402.6</v>
      </c>
      <c r="L33" s="13">
        <v>0</v>
      </c>
      <c r="M33" s="13">
        <v>0</v>
      </c>
      <c r="N33" s="13">
        <f t="shared" si="9"/>
        <v>417.95000000000005</v>
      </c>
    </row>
    <row r="34" spans="1:14" ht="77.25" customHeight="1">
      <c r="A34" s="10" t="s">
        <v>236</v>
      </c>
      <c r="B34" s="26" t="s">
        <v>237</v>
      </c>
      <c r="C34" s="53"/>
      <c r="D34" s="11"/>
      <c r="E34" s="7">
        <v>44166</v>
      </c>
      <c r="F34" s="55"/>
      <c r="G34" s="51"/>
      <c r="H34" s="13"/>
      <c r="I34" s="13"/>
      <c r="J34" s="13">
        <v>266.08</v>
      </c>
      <c r="K34" s="13"/>
      <c r="L34" s="13"/>
      <c r="M34" s="13"/>
      <c r="N34" s="13">
        <f t="shared" si="9"/>
        <v>266.08</v>
      </c>
    </row>
    <row r="35" spans="1:14" ht="114" customHeight="1">
      <c r="A35" s="10" t="s">
        <v>117</v>
      </c>
      <c r="B35" s="26" t="s">
        <v>23</v>
      </c>
      <c r="C35" s="53"/>
      <c r="D35" s="11">
        <v>42005</v>
      </c>
      <c r="E35" s="7">
        <v>44166</v>
      </c>
      <c r="F35" s="55"/>
      <c r="G35" s="51"/>
      <c r="H35" s="13">
        <f>H36</f>
        <v>0</v>
      </c>
      <c r="I35" s="13">
        <f aca="true" t="shared" si="10" ref="I35:N35">I36</f>
        <v>0</v>
      </c>
      <c r="J35" s="13">
        <f t="shared" si="10"/>
        <v>0</v>
      </c>
      <c r="K35" s="13">
        <f t="shared" si="10"/>
        <v>188.9</v>
      </c>
      <c r="L35" s="13">
        <f t="shared" si="10"/>
        <v>405</v>
      </c>
      <c r="M35" s="13">
        <f t="shared" si="10"/>
        <v>405</v>
      </c>
      <c r="N35" s="13">
        <f t="shared" si="10"/>
        <v>998.9</v>
      </c>
    </row>
    <row r="36" spans="1:14" ht="95.25" customHeight="1">
      <c r="A36" s="10" t="s">
        <v>124</v>
      </c>
      <c r="B36" s="26" t="s">
        <v>24</v>
      </c>
      <c r="C36" s="53"/>
      <c r="D36" s="11">
        <v>42005</v>
      </c>
      <c r="E36" s="7">
        <v>44166</v>
      </c>
      <c r="F36" s="55"/>
      <c r="G36" s="51"/>
      <c r="H36" s="13">
        <v>0</v>
      </c>
      <c r="I36" s="13"/>
      <c r="J36" s="13"/>
      <c r="K36" s="13">
        <v>188.9</v>
      </c>
      <c r="L36" s="13">
        <v>405</v>
      </c>
      <c r="M36" s="13">
        <v>405</v>
      </c>
      <c r="N36" s="13">
        <f>SUM(H36:M36)</f>
        <v>998.9</v>
      </c>
    </row>
    <row r="37" spans="1:14" ht="72.75" customHeight="1">
      <c r="A37" s="10" t="s">
        <v>125</v>
      </c>
      <c r="B37" s="26" t="s">
        <v>25</v>
      </c>
      <c r="C37" s="53"/>
      <c r="D37" s="11">
        <v>42005</v>
      </c>
      <c r="E37" s="7">
        <v>44166</v>
      </c>
      <c r="F37" s="55"/>
      <c r="G37" s="51"/>
      <c r="H37" s="13">
        <f>H38</f>
        <v>134</v>
      </c>
      <c r="I37" s="13">
        <f aca="true" t="shared" si="11" ref="I37:N37">I38</f>
        <v>419.7</v>
      </c>
      <c r="J37" s="13">
        <f t="shared" si="11"/>
        <v>1360.55</v>
      </c>
      <c r="K37" s="13">
        <f t="shared" si="11"/>
        <v>30</v>
      </c>
      <c r="L37" s="13">
        <f t="shared" si="11"/>
        <v>0</v>
      </c>
      <c r="M37" s="13">
        <f t="shared" si="11"/>
        <v>0</v>
      </c>
      <c r="N37" s="13">
        <f t="shared" si="11"/>
        <v>1944.25</v>
      </c>
    </row>
    <row r="38" spans="1:14" ht="52.5" customHeight="1">
      <c r="A38" s="10" t="s">
        <v>126</v>
      </c>
      <c r="B38" s="26" t="s">
        <v>58</v>
      </c>
      <c r="C38" s="54"/>
      <c r="D38" s="11">
        <v>42005</v>
      </c>
      <c r="E38" s="7">
        <v>44166</v>
      </c>
      <c r="F38" s="55"/>
      <c r="G38" s="14">
        <v>0</v>
      </c>
      <c r="H38" s="13">
        <v>134</v>
      </c>
      <c r="I38" s="13">
        <v>419.7</v>
      </c>
      <c r="J38" s="13">
        <v>1360.55</v>
      </c>
      <c r="K38" s="13">
        <v>30</v>
      </c>
      <c r="L38" s="13">
        <v>0</v>
      </c>
      <c r="M38" s="13">
        <v>0</v>
      </c>
      <c r="N38" s="13">
        <f>SUM(H38:L38)</f>
        <v>1944.25</v>
      </c>
    </row>
    <row r="39" spans="1:14" s="9" customFormat="1" ht="53.25" customHeight="1">
      <c r="A39" s="6" t="s">
        <v>11</v>
      </c>
      <c r="B39" s="35" t="s">
        <v>26</v>
      </c>
      <c r="C39" s="14" t="s">
        <v>179</v>
      </c>
      <c r="D39" s="7">
        <v>42005</v>
      </c>
      <c r="E39" s="7">
        <v>44166</v>
      </c>
      <c r="F39" s="4" t="s">
        <v>40</v>
      </c>
      <c r="G39" s="27" t="s">
        <v>33</v>
      </c>
      <c r="H39" s="8">
        <f aca="true" t="shared" si="12" ref="H39:M39">H40+H69+H71</f>
        <v>7833.1</v>
      </c>
      <c r="I39" s="8">
        <f t="shared" si="12"/>
        <v>8069.799999999999</v>
      </c>
      <c r="J39" s="8">
        <f t="shared" si="12"/>
        <v>7044.64</v>
      </c>
      <c r="K39" s="8">
        <f t="shared" si="12"/>
        <v>11732.7</v>
      </c>
      <c r="L39" s="8">
        <f t="shared" si="12"/>
        <v>10436.8</v>
      </c>
      <c r="M39" s="8">
        <f t="shared" si="12"/>
        <v>10996.899999999998</v>
      </c>
      <c r="N39" s="8">
        <f>SUM(H39:M39)</f>
        <v>56113.94</v>
      </c>
    </row>
    <row r="40" spans="1:14" ht="69" customHeight="1">
      <c r="A40" s="10" t="s">
        <v>127</v>
      </c>
      <c r="B40" s="26" t="s">
        <v>19</v>
      </c>
      <c r="C40" s="52" t="s">
        <v>178</v>
      </c>
      <c r="D40" s="11">
        <v>42005</v>
      </c>
      <c r="E40" s="7">
        <v>44166</v>
      </c>
      <c r="F40" s="4" t="s">
        <v>40</v>
      </c>
      <c r="G40" s="27" t="s">
        <v>33</v>
      </c>
      <c r="H40" s="13">
        <f aca="true" t="shared" si="13" ref="H40:M40">SUM(H41:H68)</f>
        <v>177.5</v>
      </c>
      <c r="I40" s="13">
        <f t="shared" si="13"/>
        <v>221.9</v>
      </c>
      <c r="J40" s="13">
        <f t="shared" si="13"/>
        <v>252.2</v>
      </c>
      <c r="K40" s="13">
        <f t="shared" si="13"/>
        <v>549.6999999999999</v>
      </c>
      <c r="L40" s="13">
        <f t="shared" si="13"/>
        <v>554.9</v>
      </c>
      <c r="M40" s="13">
        <f t="shared" si="13"/>
        <v>583.8</v>
      </c>
      <c r="N40" s="8">
        <f>SUM(H40:M40)</f>
        <v>2340</v>
      </c>
    </row>
    <row r="41" spans="1:14" ht="85.5" customHeight="1">
      <c r="A41" s="10" t="s">
        <v>133</v>
      </c>
      <c r="B41" s="26" t="s">
        <v>82</v>
      </c>
      <c r="C41" s="53"/>
      <c r="D41" s="11">
        <v>42005</v>
      </c>
      <c r="E41" s="7">
        <v>44166</v>
      </c>
      <c r="F41" s="4" t="s">
        <v>40</v>
      </c>
      <c r="G41" s="27" t="s">
        <v>33</v>
      </c>
      <c r="H41" s="13">
        <v>9.6</v>
      </c>
      <c r="I41" s="13">
        <v>27</v>
      </c>
      <c r="J41" s="13"/>
      <c r="K41" s="13"/>
      <c r="L41" s="13"/>
      <c r="M41" s="13"/>
      <c r="N41" s="8">
        <f>SUM(H41:M41)</f>
        <v>36.6</v>
      </c>
    </row>
    <row r="42" spans="1:14" ht="69" customHeight="1">
      <c r="A42" s="10" t="s">
        <v>134</v>
      </c>
      <c r="B42" s="26" t="s">
        <v>83</v>
      </c>
      <c r="C42" s="53"/>
      <c r="D42" s="11">
        <v>42005</v>
      </c>
      <c r="E42" s="7">
        <v>44166</v>
      </c>
      <c r="F42" s="4" t="s">
        <v>40</v>
      </c>
      <c r="G42" s="27" t="s">
        <v>33</v>
      </c>
      <c r="H42" s="13">
        <v>23</v>
      </c>
      <c r="I42" s="13">
        <v>53.7</v>
      </c>
      <c r="J42" s="13">
        <v>53</v>
      </c>
      <c r="K42" s="13">
        <v>119.5</v>
      </c>
      <c r="L42" s="13">
        <v>100.1</v>
      </c>
      <c r="M42" s="13">
        <v>134.8</v>
      </c>
      <c r="N42" s="8">
        <f aca="true" t="shared" si="14" ref="N42:N68">SUM(H42:M42)</f>
        <v>484.09999999999997</v>
      </c>
    </row>
    <row r="43" spans="1:14" ht="69" customHeight="1">
      <c r="A43" s="10" t="s">
        <v>135</v>
      </c>
      <c r="B43" s="26" t="s">
        <v>84</v>
      </c>
      <c r="C43" s="53"/>
      <c r="D43" s="11">
        <v>42005</v>
      </c>
      <c r="E43" s="7">
        <v>44166</v>
      </c>
      <c r="F43" s="4" t="s">
        <v>40</v>
      </c>
      <c r="G43" s="27" t="s">
        <v>33</v>
      </c>
      <c r="H43" s="13">
        <v>36.1</v>
      </c>
      <c r="I43" s="13">
        <v>2.1</v>
      </c>
      <c r="J43" s="13">
        <v>1.2</v>
      </c>
      <c r="K43" s="13">
        <v>59</v>
      </c>
      <c r="L43" s="13">
        <v>60</v>
      </c>
      <c r="M43" s="13">
        <v>60</v>
      </c>
      <c r="N43" s="8">
        <f t="shared" si="14"/>
        <v>218.4</v>
      </c>
    </row>
    <row r="44" spans="1:14" ht="69" customHeight="1">
      <c r="A44" s="10" t="s">
        <v>136</v>
      </c>
      <c r="B44" s="26" t="s">
        <v>85</v>
      </c>
      <c r="C44" s="53"/>
      <c r="D44" s="11">
        <v>42005</v>
      </c>
      <c r="E44" s="7">
        <v>44166</v>
      </c>
      <c r="F44" s="4" t="s">
        <v>40</v>
      </c>
      <c r="G44" s="27" t="s">
        <v>33</v>
      </c>
      <c r="H44" s="13"/>
      <c r="I44" s="13"/>
      <c r="J44" s="13"/>
      <c r="K44" s="13">
        <v>25</v>
      </c>
      <c r="L44" s="13">
        <v>30</v>
      </c>
      <c r="M44" s="13">
        <v>20</v>
      </c>
      <c r="N44" s="8">
        <f t="shared" si="14"/>
        <v>75</v>
      </c>
    </row>
    <row r="45" spans="1:14" ht="69" customHeight="1">
      <c r="A45" s="10" t="s">
        <v>137</v>
      </c>
      <c r="B45" s="26" t="s">
        <v>86</v>
      </c>
      <c r="C45" s="53"/>
      <c r="D45" s="11">
        <v>42005</v>
      </c>
      <c r="E45" s="7">
        <v>44166</v>
      </c>
      <c r="F45" s="4" t="s">
        <v>40</v>
      </c>
      <c r="G45" s="27" t="s">
        <v>33</v>
      </c>
      <c r="H45" s="13"/>
      <c r="I45" s="13"/>
      <c r="J45" s="13"/>
      <c r="K45" s="13">
        <v>35</v>
      </c>
      <c r="L45" s="13">
        <v>40</v>
      </c>
      <c r="M45" s="13">
        <v>30</v>
      </c>
      <c r="N45" s="8">
        <f t="shared" si="14"/>
        <v>105</v>
      </c>
    </row>
    <row r="46" spans="1:14" ht="84" customHeight="1">
      <c r="A46" s="10" t="s">
        <v>138</v>
      </c>
      <c r="B46" s="26" t="s">
        <v>87</v>
      </c>
      <c r="C46" s="53"/>
      <c r="D46" s="11">
        <v>42005</v>
      </c>
      <c r="E46" s="7">
        <v>44166</v>
      </c>
      <c r="F46" s="4" t="s">
        <v>40</v>
      </c>
      <c r="G46" s="27" t="s">
        <v>33</v>
      </c>
      <c r="H46" s="13"/>
      <c r="I46" s="13"/>
      <c r="J46" s="13"/>
      <c r="K46" s="13">
        <v>13.6</v>
      </c>
      <c r="L46" s="13">
        <v>14.3</v>
      </c>
      <c r="M46" s="13">
        <v>15</v>
      </c>
      <c r="N46" s="8">
        <f t="shared" si="14"/>
        <v>42.9</v>
      </c>
    </row>
    <row r="47" spans="1:14" ht="69" customHeight="1">
      <c r="A47" s="10" t="s">
        <v>139</v>
      </c>
      <c r="B47" s="26" t="s">
        <v>88</v>
      </c>
      <c r="C47" s="53"/>
      <c r="D47" s="11">
        <v>42005</v>
      </c>
      <c r="E47" s="7">
        <v>44166</v>
      </c>
      <c r="F47" s="4" t="s">
        <v>40</v>
      </c>
      <c r="G47" s="27" t="s">
        <v>33</v>
      </c>
      <c r="H47" s="13"/>
      <c r="I47" s="13"/>
      <c r="J47" s="13">
        <v>1.8</v>
      </c>
      <c r="K47" s="13">
        <v>57.9</v>
      </c>
      <c r="L47" s="13">
        <v>57.9</v>
      </c>
      <c r="M47" s="13">
        <v>57.9</v>
      </c>
      <c r="N47" s="8">
        <f t="shared" si="14"/>
        <v>175.5</v>
      </c>
    </row>
    <row r="48" spans="1:14" ht="69" customHeight="1">
      <c r="A48" s="10" t="s">
        <v>140</v>
      </c>
      <c r="B48" s="26" t="s">
        <v>89</v>
      </c>
      <c r="C48" s="53"/>
      <c r="D48" s="11">
        <v>42005</v>
      </c>
      <c r="E48" s="7">
        <v>44166</v>
      </c>
      <c r="F48" s="4" t="s">
        <v>40</v>
      </c>
      <c r="G48" s="27" t="s">
        <v>33</v>
      </c>
      <c r="H48" s="13"/>
      <c r="I48" s="13">
        <v>8.5</v>
      </c>
      <c r="J48" s="13">
        <v>6</v>
      </c>
      <c r="K48" s="13">
        <v>2.8</v>
      </c>
      <c r="L48" s="13">
        <v>2.9</v>
      </c>
      <c r="M48" s="13">
        <v>3.1</v>
      </c>
      <c r="N48" s="8">
        <f t="shared" si="14"/>
        <v>23.3</v>
      </c>
    </row>
    <row r="49" spans="1:14" ht="69" customHeight="1">
      <c r="A49" s="10" t="s">
        <v>141</v>
      </c>
      <c r="B49" s="26" t="s">
        <v>84</v>
      </c>
      <c r="C49" s="53"/>
      <c r="D49" s="11">
        <v>42005</v>
      </c>
      <c r="E49" s="7">
        <v>44166</v>
      </c>
      <c r="F49" s="4" t="s">
        <v>40</v>
      </c>
      <c r="G49" s="27" t="s">
        <v>33</v>
      </c>
      <c r="H49" s="13"/>
      <c r="I49" s="13"/>
      <c r="J49" s="13"/>
      <c r="K49" s="13">
        <v>8.4</v>
      </c>
      <c r="L49" s="13">
        <v>8.8</v>
      </c>
      <c r="M49" s="13">
        <v>9.3</v>
      </c>
      <c r="N49" s="8">
        <f t="shared" si="14"/>
        <v>26.500000000000004</v>
      </c>
    </row>
    <row r="50" spans="1:14" ht="69" customHeight="1">
      <c r="A50" s="10" t="s">
        <v>142</v>
      </c>
      <c r="B50" s="26" t="s">
        <v>90</v>
      </c>
      <c r="C50" s="53"/>
      <c r="D50" s="11">
        <v>42005</v>
      </c>
      <c r="E50" s="7">
        <v>44166</v>
      </c>
      <c r="F50" s="4" t="s">
        <v>40</v>
      </c>
      <c r="G50" s="27" t="s">
        <v>33</v>
      </c>
      <c r="H50" s="13">
        <v>12</v>
      </c>
      <c r="I50" s="13"/>
      <c r="J50" s="13">
        <v>1.2</v>
      </c>
      <c r="K50" s="13">
        <v>3.2</v>
      </c>
      <c r="L50" s="13">
        <v>3.4</v>
      </c>
      <c r="M50" s="13">
        <v>3.5</v>
      </c>
      <c r="N50" s="8">
        <f t="shared" si="14"/>
        <v>23.299999999999997</v>
      </c>
    </row>
    <row r="51" spans="1:14" ht="69" customHeight="1">
      <c r="A51" s="10" t="s">
        <v>143</v>
      </c>
      <c r="B51" s="26" t="s">
        <v>91</v>
      </c>
      <c r="C51" s="53"/>
      <c r="D51" s="11">
        <v>42005</v>
      </c>
      <c r="E51" s="7">
        <v>44166</v>
      </c>
      <c r="F51" s="4" t="s">
        <v>40</v>
      </c>
      <c r="G51" s="27" t="s">
        <v>33</v>
      </c>
      <c r="H51" s="13">
        <v>12.8</v>
      </c>
      <c r="I51" s="13"/>
      <c r="J51" s="13"/>
      <c r="K51" s="13">
        <v>8.4</v>
      </c>
      <c r="L51" s="13">
        <v>8.8</v>
      </c>
      <c r="M51" s="13">
        <v>9.3</v>
      </c>
      <c r="N51" s="8">
        <f t="shared" si="14"/>
        <v>39.300000000000004</v>
      </c>
    </row>
    <row r="52" spans="1:14" ht="69" customHeight="1">
      <c r="A52" s="10" t="s">
        <v>144</v>
      </c>
      <c r="B52" s="26" t="s">
        <v>92</v>
      </c>
      <c r="C52" s="53"/>
      <c r="D52" s="11">
        <v>42005</v>
      </c>
      <c r="E52" s="7">
        <v>44166</v>
      </c>
      <c r="F52" s="4" t="s">
        <v>40</v>
      </c>
      <c r="G52" s="27" t="s">
        <v>33</v>
      </c>
      <c r="H52" s="13"/>
      <c r="I52" s="13">
        <v>21.1</v>
      </c>
      <c r="J52" s="13">
        <v>17.8</v>
      </c>
      <c r="K52" s="13"/>
      <c r="L52" s="13"/>
      <c r="M52" s="13"/>
      <c r="N52" s="8">
        <f t="shared" si="14"/>
        <v>38.900000000000006</v>
      </c>
    </row>
    <row r="53" spans="1:14" ht="69" customHeight="1">
      <c r="A53" s="10" t="s">
        <v>145</v>
      </c>
      <c r="B53" s="26" t="s">
        <v>93</v>
      </c>
      <c r="C53" s="53"/>
      <c r="D53" s="11">
        <v>42005</v>
      </c>
      <c r="E53" s="7">
        <v>44166</v>
      </c>
      <c r="F53" s="4" t="s">
        <v>40</v>
      </c>
      <c r="G53" s="27" t="s">
        <v>33</v>
      </c>
      <c r="H53" s="13">
        <v>3.4</v>
      </c>
      <c r="I53" s="13">
        <v>3</v>
      </c>
      <c r="J53" s="13">
        <v>3</v>
      </c>
      <c r="K53" s="13">
        <v>6</v>
      </c>
      <c r="L53" s="13">
        <v>6.3</v>
      </c>
      <c r="M53" s="13">
        <v>6.6</v>
      </c>
      <c r="N53" s="8">
        <f t="shared" si="14"/>
        <v>28.299999999999997</v>
      </c>
    </row>
    <row r="54" spans="1:14" ht="69" customHeight="1">
      <c r="A54" s="10" t="s">
        <v>146</v>
      </c>
      <c r="B54" s="26" t="s">
        <v>94</v>
      </c>
      <c r="C54" s="53"/>
      <c r="D54" s="11">
        <v>42005</v>
      </c>
      <c r="E54" s="7">
        <v>44166</v>
      </c>
      <c r="F54" s="4" t="s">
        <v>40</v>
      </c>
      <c r="G54" s="27" t="s">
        <v>33</v>
      </c>
      <c r="H54" s="13">
        <v>36.3</v>
      </c>
      <c r="I54" s="13">
        <v>10</v>
      </c>
      <c r="J54" s="13">
        <v>14</v>
      </c>
      <c r="K54" s="13">
        <v>10</v>
      </c>
      <c r="L54" s="13">
        <v>10.5</v>
      </c>
      <c r="M54" s="13">
        <v>11</v>
      </c>
      <c r="N54" s="8">
        <f t="shared" si="14"/>
        <v>91.8</v>
      </c>
    </row>
    <row r="55" spans="1:14" ht="69" customHeight="1">
      <c r="A55" s="10" t="s">
        <v>147</v>
      </c>
      <c r="B55" s="26" t="s">
        <v>95</v>
      </c>
      <c r="C55" s="53"/>
      <c r="D55" s="11">
        <v>42005</v>
      </c>
      <c r="E55" s="7">
        <v>44166</v>
      </c>
      <c r="F55" s="4" t="s">
        <v>40</v>
      </c>
      <c r="G55" s="27" t="s">
        <v>33</v>
      </c>
      <c r="H55" s="13"/>
      <c r="I55" s="13">
        <v>4.5</v>
      </c>
      <c r="J55" s="13">
        <v>5</v>
      </c>
      <c r="K55" s="13">
        <v>9</v>
      </c>
      <c r="L55" s="13">
        <v>9.5</v>
      </c>
      <c r="M55" s="13">
        <v>10</v>
      </c>
      <c r="N55" s="8">
        <f t="shared" si="14"/>
        <v>38</v>
      </c>
    </row>
    <row r="56" spans="1:14" ht="69" customHeight="1">
      <c r="A56" s="10" t="s">
        <v>148</v>
      </c>
      <c r="B56" s="26" t="s">
        <v>96</v>
      </c>
      <c r="C56" s="53"/>
      <c r="D56" s="11">
        <v>42005</v>
      </c>
      <c r="E56" s="7">
        <v>44166</v>
      </c>
      <c r="F56" s="4" t="s">
        <v>40</v>
      </c>
      <c r="G56" s="27" t="s">
        <v>33</v>
      </c>
      <c r="H56" s="13"/>
      <c r="I56" s="13"/>
      <c r="J56" s="13">
        <v>45.2</v>
      </c>
      <c r="K56" s="13"/>
      <c r="L56" s="13"/>
      <c r="M56" s="13"/>
      <c r="N56" s="8">
        <f t="shared" si="14"/>
        <v>45.2</v>
      </c>
    </row>
    <row r="57" spans="1:14" ht="69" customHeight="1">
      <c r="A57" s="10" t="s">
        <v>149</v>
      </c>
      <c r="B57" s="26" t="s">
        <v>97</v>
      </c>
      <c r="C57" s="53"/>
      <c r="D57" s="11">
        <v>42005</v>
      </c>
      <c r="E57" s="7">
        <v>44166</v>
      </c>
      <c r="F57" s="4" t="s">
        <v>40</v>
      </c>
      <c r="G57" s="27" t="s">
        <v>33</v>
      </c>
      <c r="H57" s="13"/>
      <c r="I57" s="13">
        <v>5</v>
      </c>
      <c r="J57" s="13"/>
      <c r="K57" s="13">
        <v>9</v>
      </c>
      <c r="L57" s="13">
        <v>9.5</v>
      </c>
      <c r="M57" s="13">
        <v>10</v>
      </c>
      <c r="N57" s="8">
        <f t="shared" si="14"/>
        <v>33.5</v>
      </c>
    </row>
    <row r="58" spans="1:14" ht="84" customHeight="1">
      <c r="A58" s="10" t="s">
        <v>150</v>
      </c>
      <c r="B58" s="26" t="s">
        <v>98</v>
      </c>
      <c r="C58" s="53"/>
      <c r="D58" s="11">
        <v>42005</v>
      </c>
      <c r="E58" s="7">
        <v>44166</v>
      </c>
      <c r="F58" s="4" t="s">
        <v>40</v>
      </c>
      <c r="G58" s="27" t="s">
        <v>33</v>
      </c>
      <c r="H58" s="13"/>
      <c r="I58" s="13">
        <v>8</v>
      </c>
      <c r="J58" s="13">
        <v>5</v>
      </c>
      <c r="K58" s="13">
        <v>12</v>
      </c>
      <c r="L58" s="13">
        <v>12.6</v>
      </c>
      <c r="M58" s="13">
        <v>13.2</v>
      </c>
      <c r="N58" s="8">
        <f t="shared" si="14"/>
        <v>50.8</v>
      </c>
    </row>
    <row r="59" spans="1:14" ht="69" customHeight="1">
      <c r="A59" s="10" t="s">
        <v>151</v>
      </c>
      <c r="B59" s="26" t="s">
        <v>99</v>
      </c>
      <c r="C59" s="53"/>
      <c r="D59" s="11">
        <v>42005</v>
      </c>
      <c r="E59" s="7">
        <v>44166</v>
      </c>
      <c r="F59" s="4" t="s">
        <v>40</v>
      </c>
      <c r="G59" s="27" t="s">
        <v>33</v>
      </c>
      <c r="H59" s="13"/>
      <c r="I59" s="13"/>
      <c r="J59" s="13"/>
      <c r="K59" s="13">
        <v>8.4</v>
      </c>
      <c r="L59" s="13">
        <v>8.8</v>
      </c>
      <c r="M59" s="13">
        <v>9.3</v>
      </c>
      <c r="N59" s="8">
        <f t="shared" si="14"/>
        <v>26.500000000000004</v>
      </c>
    </row>
    <row r="60" spans="1:14" ht="69" customHeight="1">
      <c r="A60" s="10" t="s">
        <v>152</v>
      </c>
      <c r="B60" s="26" t="s">
        <v>100</v>
      </c>
      <c r="C60" s="53"/>
      <c r="D60" s="11">
        <v>42005</v>
      </c>
      <c r="E60" s="7">
        <v>44166</v>
      </c>
      <c r="F60" s="4" t="s">
        <v>40</v>
      </c>
      <c r="G60" s="27" t="s">
        <v>33</v>
      </c>
      <c r="H60" s="13">
        <v>44.3</v>
      </c>
      <c r="I60" s="13">
        <v>65</v>
      </c>
      <c r="J60" s="13">
        <v>82</v>
      </c>
      <c r="K60" s="13">
        <v>110</v>
      </c>
      <c r="L60" s="13">
        <v>115.5</v>
      </c>
      <c r="M60" s="13">
        <v>121.3</v>
      </c>
      <c r="N60" s="8">
        <f t="shared" si="14"/>
        <v>538.1</v>
      </c>
    </row>
    <row r="61" spans="1:14" ht="69" customHeight="1">
      <c r="A61" s="10" t="s">
        <v>153</v>
      </c>
      <c r="B61" s="26" t="s">
        <v>101</v>
      </c>
      <c r="C61" s="53"/>
      <c r="D61" s="11">
        <v>42005</v>
      </c>
      <c r="E61" s="7">
        <v>44166</v>
      </c>
      <c r="F61" s="4" t="s">
        <v>40</v>
      </c>
      <c r="G61" s="27" t="s">
        <v>33</v>
      </c>
      <c r="H61" s="13"/>
      <c r="I61" s="13"/>
      <c r="J61" s="13"/>
      <c r="K61" s="13">
        <v>8</v>
      </c>
      <c r="L61" s="13">
        <v>8.4</v>
      </c>
      <c r="M61" s="13">
        <v>8.8</v>
      </c>
      <c r="N61" s="8">
        <f t="shared" si="14"/>
        <v>25.2</v>
      </c>
    </row>
    <row r="62" spans="1:14" ht="69" customHeight="1">
      <c r="A62" s="10" t="s">
        <v>154</v>
      </c>
      <c r="B62" s="26" t="s">
        <v>102</v>
      </c>
      <c r="C62" s="53"/>
      <c r="D62" s="11">
        <v>42005</v>
      </c>
      <c r="E62" s="7">
        <v>44166</v>
      </c>
      <c r="F62" s="4" t="s">
        <v>40</v>
      </c>
      <c r="G62" s="27" t="s">
        <v>33</v>
      </c>
      <c r="H62" s="13"/>
      <c r="I62" s="13">
        <v>8</v>
      </c>
      <c r="J62" s="13">
        <v>6</v>
      </c>
      <c r="K62" s="13">
        <v>8</v>
      </c>
      <c r="L62" s="13">
        <v>8.4</v>
      </c>
      <c r="M62" s="13">
        <v>8.8</v>
      </c>
      <c r="N62" s="8">
        <f t="shared" si="14"/>
        <v>39.2</v>
      </c>
    </row>
    <row r="63" spans="1:14" ht="134.25" customHeight="1">
      <c r="A63" s="10" t="s">
        <v>155</v>
      </c>
      <c r="B63" s="26" t="s">
        <v>103</v>
      </c>
      <c r="C63" s="53"/>
      <c r="D63" s="11">
        <v>42005</v>
      </c>
      <c r="E63" s="7">
        <v>44166</v>
      </c>
      <c r="F63" s="4" t="s">
        <v>40</v>
      </c>
      <c r="G63" s="27" t="s">
        <v>33</v>
      </c>
      <c r="H63" s="13"/>
      <c r="I63" s="13"/>
      <c r="J63" s="13">
        <v>3</v>
      </c>
      <c r="K63" s="13"/>
      <c r="L63" s="13"/>
      <c r="M63" s="13"/>
      <c r="N63" s="8">
        <f t="shared" si="14"/>
        <v>3</v>
      </c>
    </row>
    <row r="64" spans="1:14" ht="69" customHeight="1">
      <c r="A64" s="10" t="s">
        <v>156</v>
      </c>
      <c r="B64" s="26" t="s">
        <v>104</v>
      </c>
      <c r="C64" s="53"/>
      <c r="D64" s="11">
        <v>42005</v>
      </c>
      <c r="E64" s="7">
        <v>44166</v>
      </c>
      <c r="F64" s="4" t="s">
        <v>40</v>
      </c>
      <c r="G64" s="27" t="s">
        <v>33</v>
      </c>
      <c r="H64" s="13"/>
      <c r="I64" s="13"/>
      <c r="J64" s="13"/>
      <c r="K64" s="13">
        <v>3</v>
      </c>
      <c r="L64" s="13">
        <v>4</v>
      </c>
      <c r="M64" s="13">
        <v>5</v>
      </c>
      <c r="N64" s="8">
        <f t="shared" si="14"/>
        <v>12</v>
      </c>
    </row>
    <row r="65" spans="1:14" ht="69" customHeight="1">
      <c r="A65" s="10" t="s">
        <v>157</v>
      </c>
      <c r="B65" s="26" t="s">
        <v>105</v>
      </c>
      <c r="C65" s="53"/>
      <c r="D65" s="11">
        <v>42005</v>
      </c>
      <c r="E65" s="7">
        <v>44166</v>
      </c>
      <c r="F65" s="4" t="s">
        <v>40</v>
      </c>
      <c r="G65" s="27" t="s">
        <v>33</v>
      </c>
      <c r="H65" s="13"/>
      <c r="I65" s="13"/>
      <c r="J65" s="13">
        <v>2</v>
      </c>
      <c r="K65" s="13">
        <v>6.5</v>
      </c>
      <c r="L65" s="13">
        <v>6.8</v>
      </c>
      <c r="M65" s="13">
        <v>7.2</v>
      </c>
      <c r="N65" s="8">
        <f t="shared" si="14"/>
        <v>22.5</v>
      </c>
    </row>
    <row r="66" spans="1:14" ht="69" customHeight="1">
      <c r="A66" s="10" t="s">
        <v>158</v>
      </c>
      <c r="B66" s="26" t="s">
        <v>106</v>
      </c>
      <c r="C66" s="53"/>
      <c r="D66" s="11">
        <v>42005</v>
      </c>
      <c r="E66" s="7">
        <v>44166</v>
      </c>
      <c r="F66" s="4" t="s">
        <v>40</v>
      </c>
      <c r="G66" s="27" t="s">
        <v>33</v>
      </c>
      <c r="H66" s="13"/>
      <c r="I66" s="13">
        <v>6</v>
      </c>
      <c r="J66" s="13">
        <v>6</v>
      </c>
      <c r="K66" s="13">
        <v>13</v>
      </c>
      <c r="L66" s="13">
        <v>13.7</v>
      </c>
      <c r="M66" s="13">
        <v>14.3</v>
      </c>
      <c r="N66" s="8">
        <f t="shared" si="14"/>
        <v>53</v>
      </c>
    </row>
    <row r="67" spans="1:14" ht="69" customHeight="1">
      <c r="A67" s="10" t="s">
        <v>248</v>
      </c>
      <c r="B67" s="26" t="s">
        <v>249</v>
      </c>
      <c r="C67" s="53"/>
      <c r="D67" s="11">
        <v>42005</v>
      </c>
      <c r="E67" s="7">
        <v>44166</v>
      </c>
      <c r="F67" s="4" t="s">
        <v>40</v>
      </c>
      <c r="G67" s="27"/>
      <c r="H67" s="13"/>
      <c r="I67" s="13"/>
      <c r="J67" s="13"/>
      <c r="K67" s="13">
        <v>8</v>
      </c>
      <c r="L67" s="13">
        <v>8.4</v>
      </c>
      <c r="M67" s="13">
        <v>8.8</v>
      </c>
      <c r="N67" s="8">
        <f t="shared" si="14"/>
        <v>25.2</v>
      </c>
    </row>
    <row r="68" spans="1:14" ht="132.75" customHeight="1">
      <c r="A68" s="10" t="s">
        <v>250</v>
      </c>
      <c r="B68" s="26" t="s">
        <v>251</v>
      </c>
      <c r="C68" s="53"/>
      <c r="D68" s="11">
        <v>42005</v>
      </c>
      <c r="E68" s="7">
        <v>44166</v>
      </c>
      <c r="F68" s="4" t="s">
        <v>40</v>
      </c>
      <c r="G68" s="27"/>
      <c r="H68" s="13"/>
      <c r="I68" s="13"/>
      <c r="J68" s="13"/>
      <c r="K68" s="13">
        <v>6</v>
      </c>
      <c r="L68" s="13">
        <v>6.3</v>
      </c>
      <c r="M68" s="13">
        <v>6.6</v>
      </c>
      <c r="N68" s="8">
        <f t="shared" si="14"/>
        <v>18.9</v>
      </c>
    </row>
    <row r="69" spans="1:14" ht="115.5" customHeight="1">
      <c r="A69" s="10" t="s">
        <v>128</v>
      </c>
      <c r="B69" s="26" t="s">
        <v>27</v>
      </c>
      <c r="C69" s="53"/>
      <c r="D69" s="11">
        <v>42005</v>
      </c>
      <c r="E69" s="7">
        <v>44166</v>
      </c>
      <c r="F69" s="4" t="s">
        <v>41</v>
      </c>
      <c r="G69" s="5"/>
      <c r="H69" s="13">
        <f>H70</f>
        <v>137.5</v>
      </c>
      <c r="I69" s="13">
        <f aca="true" t="shared" si="15" ref="I69:N69">I70</f>
        <v>133.6</v>
      </c>
      <c r="J69" s="13">
        <f t="shared" si="15"/>
        <v>96.72</v>
      </c>
      <c r="K69" s="13">
        <f t="shared" si="15"/>
        <v>181</v>
      </c>
      <c r="L69" s="13">
        <f t="shared" si="15"/>
        <v>176</v>
      </c>
      <c r="M69" s="13">
        <f t="shared" si="15"/>
        <v>131</v>
      </c>
      <c r="N69" s="13">
        <f t="shared" si="15"/>
        <v>855.82</v>
      </c>
    </row>
    <row r="70" spans="1:14" ht="112.5" customHeight="1">
      <c r="A70" s="10" t="s">
        <v>132</v>
      </c>
      <c r="B70" s="26" t="s">
        <v>28</v>
      </c>
      <c r="C70" s="54"/>
      <c r="D70" s="11">
        <v>42005</v>
      </c>
      <c r="E70" s="7">
        <v>44166</v>
      </c>
      <c r="F70" s="14" t="s">
        <v>41</v>
      </c>
      <c r="G70" s="5"/>
      <c r="H70" s="13">
        <v>137.5</v>
      </c>
      <c r="I70" s="13">
        <v>133.6</v>
      </c>
      <c r="J70" s="13">
        <v>96.72</v>
      </c>
      <c r="K70" s="13">
        <v>181</v>
      </c>
      <c r="L70" s="13">
        <v>176</v>
      </c>
      <c r="M70" s="13">
        <v>131</v>
      </c>
      <c r="N70" s="13">
        <f>SUM(H70:M70)</f>
        <v>855.82</v>
      </c>
    </row>
    <row r="71" spans="1:14" ht="91.5" customHeight="1">
      <c r="A71" s="10" t="s">
        <v>129</v>
      </c>
      <c r="B71" s="26" t="s">
        <v>29</v>
      </c>
      <c r="C71" s="29" t="s">
        <v>179</v>
      </c>
      <c r="D71" s="11">
        <v>42005</v>
      </c>
      <c r="E71" s="7">
        <v>44166</v>
      </c>
      <c r="F71" s="14" t="s">
        <v>42</v>
      </c>
      <c r="G71" s="5"/>
      <c r="H71" s="13">
        <f>H72+H73</f>
        <v>7518.1</v>
      </c>
      <c r="I71" s="13">
        <f aca="true" t="shared" si="16" ref="I71:N71">I72+I73</f>
        <v>7714.299999999999</v>
      </c>
      <c r="J71" s="13">
        <f t="shared" si="16"/>
        <v>6695.72</v>
      </c>
      <c r="K71" s="13">
        <f t="shared" si="16"/>
        <v>11002</v>
      </c>
      <c r="L71" s="13">
        <f t="shared" si="16"/>
        <v>9705.9</v>
      </c>
      <c r="M71" s="13">
        <f t="shared" si="16"/>
        <v>10282.099999999999</v>
      </c>
      <c r="N71" s="13">
        <f t="shared" si="16"/>
        <v>52918.119999999995</v>
      </c>
    </row>
    <row r="72" spans="1:14" ht="96" customHeight="1">
      <c r="A72" s="10" t="s">
        <v>130</v>
      </c>
      <c r="B72" s="26" t="s">
        <v>30</v>
      </c>
      <c r="C72" s="29" t="s">
        <v>180</v>
      </c>
      <c r="D72" s="11">
        <v>42005</v>
      </c>
      <c r="E72" s="7">
        <v>44166</v>
      </c>
      <c r="F72" s="4" t="s">
        <v>43</v>
      </c>
      <c r="G72" s="5"/>
      <c r="H72" s="13">
        <v>3223.3</v>
      </c>
      <c r="I72" s="13">
        <v>3375.6</v>
      </c>
      <c r="J72" s="13">
        <v>2928.9</v>
      </c>
      <c r="K72" s="13">
        <v>5095.7</v>
      </c>
      <c r="L72" s="13">
        <v>4435.5</v>
      </c>
      <c r="M72" s="13">
        <v>4621.4</v>
      </c>
      <c r="N72" s="13">
        <f>SUM(H72:M72)</f>
        <v>23680.4</v>
      </c>
    </row>
    <row r="73" spans="1:14" ht="85.5" customHeight="1">
      <c r="A73" s="10" t="s">
        <v>131</v>
      </c>
      <c r="B73" s="26" t="s">
        <v>184</v>
      </c>
      <c r="C73" s="29" t="s">
        <v>181</v>
      </c>
      <c r="D73" s="11">
        <v>42005</v>
      </c>
      <c r="E73" s="7">
        <v>44166</v>
      </c>
      <c r="F73" s="14" t="s">
        <v>43</v>
      </c>
      <c r="G73" s="5"/>
      <c r="H73" s="13">
        <v>4294.8</v>
      </c>
      <c r="I73" s="13">
        <v>4338.7</v>
      </c>
      <c r="J73" s="13">
        <v>3766.82</v>
      </c>
      <c r="K73" s="13">
        <v>5906.3</v>
      </c>
      <c r="L73" s="13">
        <v>5270.4</v>
      </c>
      <c r="M73" s="13">
        <v>5660.7</v>
      </c>
      <c r="N73" s="13">
        <f>SUM(H73:M73)</f>
        <v>29237.719999999998</v>
      </c>
    </row>
    <row r="74" spans="1:14" s="9" customFormat="1" ht="60" customHeight="1">
      <c r="A74" s="6" t="s">
        <v>12</v>
      </c>
      <c r="B74" s="35" t="s">
        <v>31</v>
      </c>
      <c r="C74" s="52" t="s">
        <v>178</v>
      </c>
      <c r="D74" s="7">
        <v>42005</v>
      </c>
      <c r="E74" s="7">
        <v>44166</v>
      </c>
      <c r="F74" s="55" t="s">
        <v>44</v>
      </c>
      <c r="G74" s="57">
        <v>46</v>
      </c>
      <c r="H74" s="8">
        <f aca="true" t="shared" si="17" ref="H74:M74">H75</f>
        <v>0</v>
      </c>
      <c r="I74" s="8">
        <f t="shared" si="17"/>
        <v>0</v>
      </c>
      <c r="J74" s="8">
        <f t="shared" si="17"/>
        <v>150</v>
      </c>
      <c r="K74" s="8">
        <f t="shared" si="17"/>
        <v>710</v>
      </c>
      <c r="L74" s="8">
        <f t="shared" si="17"/>
        <v>545</v>
      </c>
      <c r="M74" s="8">
        <f t="shared" si="17"/>
        <v>512</v>
      </c>
      <c r="N74" s="8">
        <f>SUM(H74:M74)</f>
        <v>1917</v>
      </c>
    </row>
    <row r="75" spans="1:14" ht="107.25" customHeight="1">
      <c r="A75" s="10" t="s">
        <v>159</v>
      </c>
      <c r="B75" s="26" t="s">
        <v>46</v>
      </c>
      <c r="C75" s="53"/>
      <c r="D75" s="11">
        <v>42005</v>
      </c>
      <c r="E75" s="7">
        <v>44166</v>
      </c>
      <c r="F75" s="55"/>
      <c r="G75" s="57"/>
      <c r="H75" s="13">
        <f aca="true" t="shared" si="18" ref="H75:N75">H76+H77+H78+H79+H80+H81</f>
        <v>0</v>
      </c>
      <c r="I75" s="13">
        <f t="shared" si="18"/>
        <v>0</v>
      </c>
      <c r="J75" s="13">
        <f t="shared" si="18"/>
        <v>150</v>
      </c>
      <c r="K75" s="13">
        <f t="shared" si="18"/>
        <v>710</v>
      </c>
      <c r="L75" s="13">
        <f t="shared" si="18"/>
        <v>545</v>
      </c>
      <c r="M75" s="13">
        <f t="shared" si="18"/>
        <v>512</v>
      </c>
      <c r="N75" s="13">
        <f t="shared" si="18"/>
        <v>1917</v>
      </c>
    </row>
    <row r="76" spans="1:14" ht="70.5" customHeight="1">
      <c r="A76" s="10" t="s">
        <v>160</v>
      </c>
      <c r="B76" s="5" t="s">
        <v>59</v>
      </c>
      <c r="C76" s="53"/>
      <c r="D76" s="11">
        <v>42005</v>
      </c>
      <c r="E76" s="7">
        <v>44166</v>
      </c>
      <c r="F76" s="55"/>
      <c r="G76" s="57"/>
      <c r="H76" s="13">
        <v>0</v>
      </c>
      <c r="I76" s="13"/>
      <c r="J76" s="13">
        <v>108</v>
      </c>
      <c r="K76" s="13">
        <v>0</v>
      </c>
      <c r="L76" s="13">
        <v>7</v>
      </c>
      <c r="M76" s="13">
        <v>10</v>
      </c>
      <c r="N76" s="13">
        <f>SUM(H76:M76)</f>
        <v>125</v>
      </c>
    </row>
    <row r="77" spans="1:14" ht="67.5" customHeight="1">
      <c r="A77" s="10" t="s">
        <v>161</v>
      </c>
      <c r="B77" s="5" t="s">
        <v>60</v>
      </c>
      <c r="C77" s="53"/>
      <c r="D77" s="11">
        <v>42005</v>
      </c>
      <c r="E77" s="7">
        <v>44166</v>
      </c>
      <c r="F77" s="55"/>
      <c r="G77" s="57"/>
      <c r="H77" s="13">
        <v>0</v>
      </c>
      <c r="I77" s="13"/>
      <c r="J77" s="13"/>
      <c r="K77" s="13"/>
      <c r="L77" s="13"/>
      <c r="M77" s="13"/>
      <c r="N77" s="13">
        <f aca="true" t="shared" si="19" ref="N77:N83">SUM(H77:L77)</f>
        <v>0</v>
      </c>
    </row>
    <row r="78" spans="1:14" ht="53.25" customHeight="1">
      <c r="A78" s="10" t="s">
        <v>162</v>
      </c>
      <c r="B78" s="5" t="s">
        <v>61</v>
      </c>
      <c r="C78" s="53"/>
      <c r="D78" s="11">
        <v>42005</v>
      </c>
      <c r="E78" s="7">
        <v>44166</v>
      </c>
      <c r="F78" s="55"/>
      <c r="G78" s="57"/>
      <c r="H78" s="13">
        <v>0</v>
      </c>
      <c r="I78" s="13"/>
      <c r="J78" s="13"/>
      <c r="K78" s="13">
        <v>710</v>
      </c>
      <c r="L78" s="13">
        <v>283</v>
      </c>
      <c r="M78" s="13">
        <v>377</v>
      </c>
      <c r="N78" s="13">
        <f>SUM(H78:M78)</f>
        <v>1370</v>
      </c>
    </row>
    <row r="79" spans="1:14" ht="53.25" customHeight="1">
      <c r="A79" s="10" t="s">
        <v>163</v>
      </c>
      <c r="B79" s="5" t="s">
        <v>62</v>
      </c>
      <c r="C79" s="53"/>
      <c r="D79" s="11">
        <v>42005</v>
      </c>
      <c r="E79" s="7">
        <v>44166</v>
      </c>
      <c r="F79" s="55"/>
      <c r="G79" s="57"/>
      <c r="H79" s="13">
        <v>0</v>
      </c>
      <c r="I79" s="13"/>
      <c r="J79" s="13"/>
      <c r="K79" s="13"/>
      <c r="L79" s="13"/>
      <c r="M79" s="13"/>
      <c r="N79" s="13">
        <f t="shared" si="19"/>
        <v>0</v>
      </c>
    </row>
    <row r="80" spans="1:14" ht="53.25" customHeight="1">
      <c r="A80" s="10" t="s">
        <v>164</v>
      </c>
      <c r="B80" s="5" t="s">
        <v>63</v>
      </c>
      <c r="C80" s="53"/>
      <c r="D80" s="11">
        <v>42005</v>
      </c>
      <c r="E80" s="7">
        <v>44166</v>
      </c>
      <c r="F80" s="55"/>
      <c r="G80" s="57"/>
      <c r="H80" s="13">
        <v>0</v>
      </c>
      <c r="I80" s="13"/>
      <c r="J80" s="13"/>
      <c r="K80" s="13"/>
      <c r="L80" s="13"/>
      <c r="M80" s="13"/>
      <c r="N80" s="13">
        <f t="shared" si="19"/>
        <v>0</v>
      </c>
    </row>
    <row r="81" spans="1:14" ht="76.5" customHeight="1">
      <c r="A81" s="10" t="s">
        <v>165</v>
      </c>
      <c r="B81" s="5" t="s">
        <v>64</v>
      </c>
      <c r="C81" s="54"/>
      <c r="D81" s="11">
        <v>42005</v>
      </c>
      <c r="E81" s="7">
        <v>44166</v>
      </c>
      <c r="F81" s="55"/>
      <c r="G81" s="57"/>
      <c r="H81" s="13">
        <v>0</v>
      </c>
      <c r="I81" s="13"/>
      <c r="J81" s="13">
        <v>42</v>
      </c>
      <c r="K81" s="13">
        <v>0</v>
      </c>
      <c r="L81" s="13">
        <v>255</v>
      </c>
      <c r="M81" s="13">
        <v>125</v>
      </c>
      <c r="N81" s="13">
        <f>SUM(H81:M81)</f>
        <v>422</v>
      </c>
    </row>
    <row r="82" spans="1:14" s="9" customFormat="1" ht="113.25" customHeight="1">
      <c r="A82" s="6" t="s">
        <v>75</v>
      </c>
      <c r="B82" s="36" t="s">
        <v>246</v>
      </c>
      <c r="C82" s="52" t="s">
        <v>208</v>
      </c>
      <c r="D82" s="7">
        <v>42370</v>
      </c>
      <c r="E82" s="7">
        <v>44166</v>
      </c>
      <c r="F82" s="51" t="s">
        <v>74</v>
      </c>
      <c r="G82" s="55">
        <v>15</v>
      </c>
      <c r="H82" s="8">
        <f aca="true" t="shared" si="20" ref="H82:M82">H83</f>
        <v>0</v>
      </c>
      <c r="I82" s="8">
        <f t="shared" si="20"/>
        <v>6721.299999999999</v>
      </c>
      <c r="J82" s="8">
        <f t="shared" si="20"/>
        <v>55433.670000000006</v>
      </c>
      <c r="K82" s="8">
        <f t="shared" si="20"/>
        <v>29952</v>
      </c>
      <c r="L82" s="8">
        <f t="shared" si="20"/>
        <v>18434</v>
      </c>
      <c r="M82" s="8">
        <f t="shared" si="20"/>
        <v>59533</v>
      </c>
      <c r="N82" s="8">
        <f>SUM(H82:M82)</f>
        <v>170073.97</v>
      </c>
    </row>
    <row r="83" spans="1:14" ht="108" customHeight="1">
      <c r="A83" s="10" t="s">
        <v>166</v>
      </c>
      <c r="B83" s="5" t="s">
        <v>247</v>
      </c>
      <c r="C83" s="53"/>
      <c r="D83" s="11">
        <v>42370</v>
      </c>
      <c r="E83" s="7">
        <v>44166</v>
      </c>
      <c r="F83" s="51"/>
      <c r="G83" s="55"/>
      <c r="H83" s="13">
        <f aca="true" t="shared" si="21" ref="H83:M83">SUM(H84:H87)</f>
        <v>0</v>
      </c>
      <c r="I83" s="13">
        <f t="shared" si="21"/>
        <v>6721.299999999999</v>
      </c>
      <c r="J83" s="13">
        <f t="shared" si="21"/>
        <v>55433.670000000006</v>
      </c>
      <c r="K83" s="13">
        <f t="shared" si="21"/>
        <v>29952</v>
      </c>
      <c r="L83" s="13">
        <f t="shared" si="21"/>
        <v>18434</v>
      </c>
      <c r="M83" s="13">
        <f t="shared" si="21"/>
        <v>59533</v>
      </c>
      <c r="N83" s="13">
        <f t="shared" si="19"/>
        <v>110540.97</v>
      </c>
    </row>
    <row r="84" spans="1:14" ht="56.25" customHeight="1">
      <c r="A84" s="10" t="s">
        <v>167</v>
      </c>
      <c r="B84" s="5" t="s">
        <v>65</v>
      </c>
      <c r="C84" s="53"/>
      <c r="D84" s="11">
        <v>42370</v>
      </c>
      <c r="E84" s="7">
        <v>44166</v>
      </c>
      <c r="F84" s="51"/>
      <c r="G84" s="55"/>
      <c r="H84" s="13">
        <v>0</v>
      </c>
      <c r="I84" s="13"/>
      <c r="J84" s="13">
        <v>1482.4</v>
      </c>
      <c r="K84" s="13">
        <v>1627</v>
      </c>
      <c r="L84" s="13">
        <v>0</v>
      </c>
      <c r="M84" s="13">
        <v>0</v>
      </c>
      <c r="N84" s="13">
        <f>SUM(H84:M84)</f>
        <v>3109.4</v>
      </c>
    </row>
    <row r="85" spans="1:14" ht="39" customHeight="1">
      <c r="A85" s="10" t="s">
        <v>168</v>
      </c>
      <c r="B85" s="5" t="s">
        <v>66</v>
      </c>
      <c r="C85" s="53"/>
      <c r="D85" s="11">
        <v>42370</v>
      </c>
      <c r="E85" s="7">
        <v>44166</v>
      </c>
      <c r="F85" s="51"/>
      <c r="G85" s="55"/>
      <c r="H85" s="13">
        <v>0</v>
      </c>
      <c r="I85" s="13">
        <v>1005.9</v>
      </c>
      <c r="J85" s="13">
        <v>437.88</v>
      </c>
      <c r="K85" s="13">
        <v>176</v>
      </c>
      <c r="L85" s="13">
        <v>0</v>
      </c>
      <c r="M85" s="13">
        <v>0</v>
      </c>
      <c r="N85" s="13">
        <f>SUM(H85:M85)</f>
        <v>1619.78</v>
      </c>
    </row>
    <row r="86" spans="1:14" ht="51" customHeight="1">
      <c r="A86" s="10" t="s">
        <v>169</v>
      </c>
      <c r="B86" s="5" t="s">
        <v>67</v>
      </c>
      <c r="C86" s="53"/>
      <c r="D86" s="11">
        <v>42370</v>
      </c>
      <c r="E86" s="7">
        <v>44166</v>
      </c>
      <c r="F86" s="51"/>
      <c r="G86" s="55"/>
      <c r="H86" s="13">
        <v>0</v>
      </c>
      <c r="I86" s="13">
        <v>447.5</v>
      </c>
      <c r="J86" s="13">
        <v>459.61</v>
      </c>
      <c r="K86" s="13">
        <v>1350</v>
      </c>
      <c r="L86" s="13">
        <v>1434</v>
      </c>
      <c r="M86" s="13">
        <v>1533</v>
      </c>
      <c r="N86" s="13">
        <f>SUM(H86:M86)</f>
        <v>5224.110000000001</v>
      </c>
    </row>
    <row r="87" spans="1:14" ht="55.5" customHeight="1">
      <c r="A87" s="10" t="s">
        <v>170</v>
      </c>
      <c r="B87" s="5" t="s">
        <v>183</v>
      </c>
      <c r="C87" s="54"/>
      <c r="D87" s="11">
        <v>42370</v>
      </c>
      <c r="E87" s="7">
        <v>44166</v>
      </c>
      <c r="F87" s="51"/>
      <c r="G87" s="55"/>
      <c r="H87" s="13">
        <v>0</v>
      </c>
      <c r="I87" s="13">
        <v>5267.9</v>
      </c>
      <c r="J87" s="13">
        <f>SUM(J88:J106)</f>
        <v>53053.780000000006</v>
      </c>
      <c r="K87" s="13">
        <v>26799</v>
      </c>
      <c r="L87" s="13">
        <v>17000</v>
      </c>
      <c r="M87" s="13">
        <v>58000</v>
      </c>
      <c r="N87" s="13">
        <f>SUM(H87:M87)</f>
        <v>160120.68</v>
      </c>
    </row>
    <row r="88" spans="1:14" ht="78.75" customHeight="1">
      <c r="A88" s="10" t="s">
        <v>186</v>
      </c>
      <c r="B88" s="37" t="s">
        <v>228</v>
      </c>
      <c r="C88" s="23" t="s">
        <v>202</v>
      </c>
      <c r="D88" s="11">
        <v>42370</v>
      </c>
      <c r="E88" s="7">
        <v>44166</v>
      </c>
      <c r="F88" s="58" t="s">
        <v>74</v>
      </c>
      <c r="G88" s="14"/>
      <c r="H88" s="13">
        <v>0</v>
      </c>
      <c r="I88" s="13"/>
      <c r="J88" s="13">
        <v>35</v>
      </c>
      <c r="K88" s="13"/>
      <c r="L88" s="13"/>
      <c r="M88" s="13"/>
      <c r="N88" s="13"/>
    </row>
    <row r="89" spans="1:14" ht="78.75" customHeight="1">
      <c r="A89" s="10" t="s">
        <v>211</v>
      </c>
      <c r="B89" s="37" t="s">
        <v>201</v>
      </c>
      <c r="C89" s="23" t="s">
        <v>203</v>
      </c>
      <c r="D89" s="11"/>
      <c r="E89" s="7">
        <v>44166</v>
      </c>
      <c r="F89" s="59"/>
      <c r="G89" s="14"/>
      <c r="H89" s="13"/>
      <c r="I89" s="13"/>
      <c r="J89" s="13">
        <v>1683.49</v>
      </c>
      <c r="K89" s="13"/>
      <c r="L89" s="13"/>
      <c r="M89" s="13"/>
      <c r="N89" s="13"/>
    </row>
    <row r="90" spans="1:14" ht="78.75" customHeight="1">
      <c r="A90" s="10" t="s">
        <v>187</v>
      </c>
      <c r="B90" s="37" t="s">
        <v>201</v>
      </c>
      <c r="C90" s="23" t="s">
        <v>204</v>
      </c>
      <c r="D90" s="11"/>
      <c r="E90" s="7">
        <v>44166</v>
      </c>
      <c r="F90" s="59"/>
      <c r="G90" s="14"/>
      <c r="H90" s="13"/>
      <c r="I90" s="13"/>
      <c r="J90" s="13">
        <v>2447.83</v>
      </c>
      <c r="K90" s="13"/>
      <c r="L90" s="13"/>
      <c r="M90" s="13"/>
      <c r="N90" s="13"/>
    </row>
    <row r="91" spans="1:14" ht="78.75" customHeight="1">
      <c r="A91" s="10" t="s">
        <v>188</v>
      </c>
      <c r="B91" s="37" t="s">
        <v>238</v>
      </c>
      <c r="C91" s="23" t="s">
        <v>205</v>
      </c>
      <c r="D91" s="11"/>
      <c r="E91" s="7">
        <v>44166</v>
      </c>
      <c r="F91" s="59"/>
      <c r="G91" s="14"/>
      <c r="H91" s="13"/>
      <c r="I91" s="13"/>
      <c r="J91" s="13">
        <v>342.4</v>
      </c>
      <c r="K91" s="13"/>
      <c r="L91" s="13"/>
      <c r="M91" s="13"/>
      <c r="N91" s="13"/>
    </row>
    <row r="92" spans="1:14" ht="78.75" customHeight="1">
      <c r="A92" s="10" t="s">
        <v>189</v>
      </c>
      <c r="B92" s="37" t="s">
        <v>227</v>
      </c>
      <c r="C92" s="23" t="s">
        <v>206</v>
      </c>
      <c r="D92" s="11"/>
      <c r="E92" s="7">
        <v>44166</v>
      </c>
      <c r="F92" s="59"/>
      <c r="G92" s="14"/>
      <c r="H92" s="13"/>
      <c r="I92" s="13"/>
      <c r="J92" s="13">
        <v>50</v>
      </c>
      <c r="K92" s="13"/>
      <c r="L92" s="13"/>
      <c r="M92" s="13"/>
      <c r="N92" s="13"/>
    </row>
    <row r="93" spans="1:14" ht="78.75" customHeight="1">
      <c r="A93" s="10" t="s">
        <v>190</v>
      </c>
      <c r="B93" s="5" t="s">
        <v>239</v>
      </c>
      <c r="C93" s="23" t="s">
        <v>207</v>
      </c>
      <c r="D93" s="11"/>
      <c r="E93" s="7">
        <v>44166</v>
      </c>
      <c r="F93" s="59"/>
      <c r="G93" s="14"/>
      <c r="H93" s="13"/>
      <c r="I93" s="13"/>
      <c r="J93" s="13">
        <v>667.45</v>
      </c>
      <c r="K93" s="13"/>
      <c r="L93" s="13"/>
      <c r="M93" s="13"/>
      <c r="N93" s="13"/>
    </row>
    <row r="94" spans="1:14" ht="78.75" customHeight="1">
      <c r="A94" s="10" t="s">
        <v>191</v>
      </c>
      <c r="B94" s="37" t="s">
        <v>201</v>
      </c>
      <c r="C94" s="23" t="s">
        <v>209</v>
      </c>
      <c r="D94" s="11"/>
      <c r="E94" s="7">
        <v>44166</v>
      </c>
      <c r="F94" s="59"/>
      <c r="G94" s="14"/>
      <c r="H94" s="13"/>
      <c r="I94" s="13"/>
      <c r="J94" s="13">
        <v>6766.71</v>
      </c>
      <c r="K94" s="13"/>
      <c r="L94" s="13"/>
      <c r="M94" s="13"/>
      <c r="N94" s="13"/>
    </row>
    <row r="95" spans="1:14" ht="78.75" customHeight="1">
      <c r="A95" s="10" t="s">
        <v>212</v>
      </c>
      <c r="B95" s="37" t="s">
        <v>201</v>
      </c>
      <c r="C95" s="23" t="s">
        <v>210</v>
      </c>
      <c r="D95" s="11"/>
      <c r="E95" s="7">
        <v>44166</v>
      </c>
      <c r="F95" s="59"/>
      <c r="G95" s="14"/>
      <c r="H95" s="13"/>
      <c r="I95" s="13"/>
      <c r="J95" s="13">
        <v>60</v>
      </c>
      <c r="K95" s="13"/>
      <c r="L95" s="13"/>
      <c r="M95" s="13"/>
      <c r="N95" s="13"/>
    </row>
    <row r="96" spans="1:14" ht="104.25" customHeight="1">
      <c r="A96" s="63" t="s">
        <v>213</v>
      </c>
      <c r="B96" s="5" t="s">
        <v>214</v>
      </c>
      <c r="C96" s="52" t="s">
        <v>192</v>
      </c>
      <c r="D96" s="11">
        <v>42736</v>
      </c>
      <c r="E96" s="7">
        <v>44166</v>
      </c>
      <c r="F96" s="38"/>
      <c r="G96" s="14"/>
      <c r="H96" s="13">
        <v>0</v>
      </c>
      <c r="I96" s="13"/>
      <c r="J96" s="13">
        <v>80</v>
      </c>
      <c r="K96" s="13"/>
      <c r="L96" s="13"/>
      <c r="M96" s="13"/>
      <c r="N96" s="13"/>
    </row>
    <row r="97" spans="1:14" ht="104.25" customHeight="1">
      <c r="A97" s="64"/>
      <c r="B97" s="5" t="s">
        <v>215</v>
      </c>
      <c r="C97" s="54"/>
      <c r="D97" s="11">
        <v>42736</v>
      </c>
      <c r="E97" s="7">
        <v>44166</v>
      </c>
      <c r="F97" s="38"/>
      <c r="G97" s="14"/>
      <c r="H97" s="13"/>
      <c r="I97" s="13"/>
      <c r="J97" s="13">
        <v>1498.2</v>
      </c>
      <c r="K97" s="13"/>
      <c r="L97" s="13"/>
      <c r="M97" s="13"/>
      <c r="N97" s="13"/>
    </row>
    <row r="98" spans="1:14" ht="105" customHeight="1">
      <c r="A98" s="63" t="s">
        <v>216</v>
      </c>
      <c r="B98" s="5" t="s">
        <v>214</v>
      </c>
      <c r="C98" s="52" t="s">
        <v>193</v>
      </c>
      <c r="D98" s="11">
        <v>42736</v>
      </c>
      <c r="E98" s="7">
        <v>44166</v>
      </c>
      <c r="F98" s="38"/>
      <c r="G98" s="14"/>
      <c r="H98" s="13"/>
      <c r="I98" s="13"/>
      <c r="J98" s="13">
        <v>80</v>
      </c>
      <c r="K98" s="13"/>
      <c r="L98" s="13"/>
      <c r="M98" s="13"/>
      <c r="N98" s="13"/>
    </row>
    <row r="99" spans="1:14" ht="105" customHeight="1">
      <c r="A99" s="64"/>
      <c r="B99" s="5" t="s">
        <v>215</v>
      </c>
      <c r="C99" s="54"/>
      <c r="D99" s="11">
        <v>42736</v>
      </c>
      <c r="E99" s="7">
        <v>44166</v>
      </c>
      <c r="F99" s="38"/>
      <c r="G99" s="14"/>
      <c r="H99" s="13"/>
      <c r="I99" s="13"/>
      <c r="J99" s="13">
        <v>1485.5</v>
      </c>
      <c r="K99" s="13"/>
      <c r="L99" s="13"/>
      <c r="M99" s="13"/>
      <c r="N99" s="13"/>
    </row>
    <row r="100" spans="1:14" ht="92.25" customHeight="1">
      <c r="A100" s="63" t="s">
        <v>217</v>
      </c>
      <c r="B100" s="5" t="s">
        <v>220</v>
      </c>
      <c r="C100" s="52" t="s">
        <v>185</v>
      </c>
      <c r="D100" s="11">
        <v>42736</v>
      </c>
      <c r="E100" s="7">
        <v>44166</v>
      </c>
      <c r="F100" s="38"/>
      <c r="G100" s="14"/>
      <c r="H100" s="13"/>
      <c r="I100" s="13"/>
      <c r="J100" s="13">
        <v>1565.5</v>
      </c>
      <c r="K100" s="13"/>
      <c r="L100" s="13"/>
      <c r="M100" s="13"/>
      <c r="N100" s="13"/>
    </row>
    <row r="101" spans="1:14" ht="92.25" customHeight="1">
      <c r="A101" s="64"/>
      <c r="B101" s="5" t="s">
        <v>221</v>
      </c>
      <c r="C101" s="54"/>
      <c r="D101" s="11">
        <v>42736</v>
      </c>
      <c r="E101" s="7">
        <v>44166</v>
      </c>
      <c r="F101" s="38"/>
      <c r="G101" s="14"/>
      <c r="H101" s="13"/>
      <c r="I101" s="13"/>
      <c r="J101" s="13">
        <v>29745.4</v>
      </c>
      <c r="K101" s="13"/>
      <c r="L101" s="13"/>
      <c r="M101" s="13"/>
      <c r="N101" s="13"/>
    </row>
    <row r="102" spans="1:14" ht="100.5" customHeight="1">
      <c r="A102" s="63" t="s">
        <v>222</v>
      </c>
      <c r="B102" s="5" t="s">
        <v>218</v>
      </c>
      <c r="C102" s="52" t="s">
        <v>261</v>
      </c>
      <c r="D102" s="11">
        <v>42736</v>
      </c>
      <c r="E102" s="7">
        <v>44166</v>
      </c>
      <c r="F102" s="38"/>
      <c r="G102" s="14"/>
      <c r="H102" s="13"/>
      <c r="I102" s="13"/>
      <c r="J102" s="13">
        <v>526</v>
      </c>
      <c r="K102" s="13"/>
      <c r="L102" s="13"/>
      <c r="M102" s="13"/>
      <c r="N102" s="13"/>
    </row>
    <row r="103" spans="1:14" ht="100.5" customHeight="1">
      <c r="A103" s="64"/>
      <c r="B103" s="5" t="s">
        <v>219</v>
      </c>
      <c r="C103" s="54"/>
      <c r="D103" s="11">
        <v>42736</v>
      </c>
      <c r="E103" s="7">
        <v>44166</v>
      </c>
      <c r="F103" s="38"/>
      <c r="G103" s="14"/>
      <c r="H103" s="13"/>
      <c r="I103" s="13"/>
      <c r="J103" s="13"/>
      <c r="K103" s="13">
        <v>12168.2</v>
      </c>
      <c r="L103" s="13"/>
      <c r="M103" s="13"/>
      <c r="N103" s="13">
        <v>12168.2</v>
      </c>
    </row>
    <row r="104" spans="1:14" ht="81.75" customHeight="1">
      <c r="A104" s="63" t="s">
        <v>223</v>
      </c>
      <c r="B104" s="5" t="s">
        <v>224</v>
      </c>
      <c r="C104" s="14" t="s">
        <v>264</v>
      </c>
      <c r="D104" s="11">
        <v>42826</v>
      </c>
      <c r="E104" s="7">
        <v>44166</v>
      </c>
      <c r="F104" s="51"/>
      <c r="G104" s="14"/>
      <c r="H104" s="13"/>
      <c r="I104" s="13"/>
      <c r="J104" s="13">
        <v>301</v>
      </c>
      <c r="K104" s="13"/>
      <c r="L104" s="13"/>
      <c r="M104" s="13"/>
      <c r="N104" s="13"/>
    </row>
    <row r="105" spans="1:14" ht="117.75" customHeight="1">
      <c r="A105" s="64"/>
      <c r="B105" s="5" t="s">
        <v>225</v>
      </c>
      <c r="C105" s="14" t="s">
        <v>264</v>
      </c>
      <c r="D105" s="11">
        <v>42736</v>
      </c>
      <c r="E105" s="7">
        <v>44166</v>
      </c>
      <c r="F105" s="51"/>
      <c r="G105" s="14"/>
      <c r="H105" s="13"/>
      <c r="I105" s="13"/>
      <c r="J105" s="13">
        <v>5719.3</v>
      </c>
      <c r="K105" s="13"/>
      <c r="L105" s="13"/>
      <c r="M105" s="13"/>
      <c r="N105" s="13"/>
    </row>
    <row r="106" spans="1:14" ht="117.75" customHeight="1">
      <c r="A106" s="39" t="s">
        <v>240</v>
      </c>
      <c r="B106" s="37" t="s">
        <v>201</v>
      </c>
      <c r="C106" s="14" t="s">
        <v>262</v>
      </c>
      <c r="D106" s="11">
        <v>42736</v>
      </c>
      <c r="E106" s="7">
        <v>44166</v>
      </c>
      <c r="F106" s="25"/>
      <c r="G106" s="14"/>
      <c r="H106" s="13"/>
      <c r="I106" s="13"/>
      <c r="J106" s="13"/>
      <c r="K106" s="13">
        <v>5247.17</v>
      </c>
      <c r="L106" s="13"/>
      <c r="M106" s="13"/>
      <c r="N106" s="13">
        <v>5247.17</v>
      </c>
    </row>
    <row r="107" spans="1:14" s="9" customFormat="1" ht="36.75" customHeight="1">
      <c r="A107" s="6" t="s">
        <v>76</v>
      </c>
      <c r="B107" s="15" t="s">
        <v>68</v>
      </c>
      <c r="C107" s="55" t="s">
        <v>182</v>
      </c>
      <c r="D107" s="11">
        <v>42170</v>
      </c>
      <c r="E107" s="7">
        <v>44166</v>
      </c>
      <c r="F107" s="58" t="s">
        <v>73</v>
      </c>
      <c r="G107" s="55">
        <v>30</v>
      </c>
      <c r="H107" s="8">
        <f aca="true" t="shared" si="22" ref="H107:N107">H108+H110</f>
        <v>0</v>
      </c>
      <c r="I107" s="8">
        <f t="shared" si="22"/>
        <v>1070</v>
      </c>
      <c r="J107" s="8">
        <f t="shared" si="22"/>
        <v>4743.389999999999</v>
      </c>
      <c r="K107" s="8">
        <f t="shared" si="22"/>
        <v>4410.6</v>
      </c>
      <c r="L107" s="8">
        <f t="shared" si="22"/>
        <v>4631.2</v>
      </c>
      <c r="M107" s="8">
        <f t="shared" si="22"/>
        <v>4861.5</v>
      </c>
      <c r="N107" s="8">
        <f t="shared" si="22"/>
        <v>19716.69</v>
      </c>
    </row>
    <row r="108" spans="1:14" ht="78" customHeight="1">
      <c r="A108" s="10" t="s">
        <v>171</v>
      </c>
      <c r="B108" s="12" t="s">
        <v>69</v>
      </c>
      <c r="C108" s="55"/>
      <c r="D108" s="11">
        <v>42170</v>
      </c>
      <c r="E108" s="7">
        <v>44166</v>
      </c>
      <c r="F108" s="59"/>
      <c r="G108" s="55"/>
      <c r="H108" s="13">
        <f aca="true" t="shared" si="23" ref="H108:N108">H109</f>
        <v>0</v>
      </c>
      <c r="I108" s="13">
        <f t="shared" si="23"/>
        <v>0</v>
      </c>
      <c r="J108" s="13">
        <f t="shared" si="23"/>
        <v>2873.39</v>
      </c>
      <c r="K108" s="13">
        <f t="shared" si="23"/>
        <v>4410.6</v>
      </c>
      <c r="L108" s="13">
        <f t="shared" si="23"/>
        <v>4631.2</v>
      </c>
      <c r="M108" s="13">
        <f t="shared" si="23"/>
        <v>4861.5</v>
      </c>
      <c r="N108" s="13">
        <f t="shared" si="23"/>
        <v>16776.69</v>
      </c>
    </row>
    <row r="109" spans="1:14" ht="72.75" customHeight="1">
      <c r="A109" s="10" t="s">
        <v>172</v>
      </c>
      <c r="B109" s="12" t="s">
        <v>70</v>
      </c>
      <c r="C109" s="55"/>
      <c r="D109" s="11">
        <v>42170</v>
      </c>
      <c r="E109" s="7">
        <v>44166</v>
      </c>
      <c r="F109" s="59"/>
      <c r="G109" s="55"/>
      <c r="H109" s="13">
        <v>0</v>
      </c>
      <c r="I109" s="13">
        <v>0</v>
      </c>
      <c r="J109" s="13">
        <v>2873.39</v>
      </c>
      <c r="K109" s="13">
        <v>4410.6</v>
      </c>
      <c r="L109" s="13">
        <v>4631.2</v>
      </c>
      <c r="M109" s="13">
        <v>4861.5</v>
      </c>
      <c r="N109" s="13">
        <f>SUM(H109:M109)</f>
        <v>16776.69</v>
      </c>
    </row>
    <row r="110" spans="1:14" ht="96" customHeight="1">
      <c r="A110" s="10" t="s">
        <v>173</v>
      </c>
      <c r="B110" s="12" t="s">
        <v>71</v>
      </c>
      <c r="C110" s="55"/>
      <c r="D110" s="11">
        <v>42170</v>
      </c>
      <c r="E110" s="7">
        <v>44166</v>
      </c>
      <c r="F110" s="65"/>
      <c r="G110" s="55"/>
      <c r="H110" s="13">
        <f aca="true" t="shared" si="24" ref="H110:N110">H111</f>
        <v>0</v>
      </c>
      <c r="I110" s="13">
        <f t="shared" si="24"/>
        <v>1070</v>
      </c>
      <c r="J110" s="13">
        <f t="shared" si="24"/>
        <v>1870</v>
      </c>
      <c r="K110" s="13">
        <f t="shared" si="24"/>
        <v>0</v>
      </c>
      <c r="L110" s="13">
        <f t="shared" si="24"/>
        <v>0</v>
      </c>
      <c r="M110" s="13">
        <v>0</v>
      </c>
      <c r="N110" s="13">
        <f t="shared" si="24"/>
        <v>2940</v>
      </c>
    </row>
    <row r="111" spans="1:14" ht="107.25" customHeight="1">
      <c r="A111" s="10" t="s">
        <v>174</v>
      </c>
      <c r="B111" s="12" t="s">
        <v>72</v>
      </c>
      <c r="C111" s="53" t="s">
        <v>200</v>
      </c>
      <c r="D111" s="11">
        <v>42170</v>
      </c>
      <c r="E111" s="7">
        <v>44166</v>
      </c>
      <c r="F111" s="66" t="s">
        <v>73</v>
      </c>
      <c r="G111" s="55"/>
      <c r="H111" s="13">
        <v>0</v>
      </c>
      <c r="I111" s="13">
        <f>I112+I113</f>
        <v>1070</v>
      </c>
      <c r="J111" s="13">
        <f>J112+J113</f>
        <v>1870</v>
      </c>
      <c r="K111" s="13">
        <f>K112+K113</f>
        <v>0</v>
      </c>
      <c r="L111" s="13">
        <f>L112+L113</f>
        <v>0</v>
      </c>
      <c r="M111" s="13">
        <v>0</v>
      </c>
      <c r="N111" s="13">
        <f>SUM(H111:M111)</f>
        <v>2940</v>
      </c>
    </row>
    <row r="112" spans="1:14" ht="124.5" customHeight="1">
      <c r="A112" s="10" t="s">
        <v>196</v>
      </c>
      <c r="B112" s="12" t="s">
        <v>198</v>
      </c>
      <c r="C112" s="53"/>
      <c r="D112" s="11">
        <v>42170</v>
      </c>
      <c r="E112" s="7">
        <v>44166</v>
      </c>
      <c r="F112" s="67"/>
      <c r="G112" s="14"/>
      <c r="H112" s="13"/>
      <c r="I112" s="13">
        <v>54</v>
      </c>
      <c r="J112" s="13">
        <v>117.2</v>
      </c>
      <c r="K112" s="13"/>
      <c r="L112" s="13">
        <v>0</v>
      </c>
      <c r="M112" s="13">
        <v>0</v>
      </c>
      <c r="N112" s="13">
        <f>SUM(H112:M112)</f>
        <v>171.2</v>
      </c>
    </row>
    <row r="113" spans="1:14" ht="113.25" customHeight="1">
      <c r="A113" s="10" t="s">
        <v>197</v>
      </c>
      <c r="B113" s="12" t="s">
        <v>199</v>
      </c>
      <c r="C113" s="54"/>
      <c r="D113" s="11">
        <v>42170</v>
      </c>
      <c r="E113" s="7">
        <v>44166</v>
      </c>
      <c r="F113" s="67"/>
      <c r="G113" s="14"/>
      <c r="H113" s="13"/>
      <c r="I113" s="13">
        <v>1016</v>
      </c>
      <c r="J113" s="13">
        <v>1752.8</v>
      </c>
      <c r="K113" s="13">
        <v>0</v>
      </c>
      <c r="L113" s="13">
        <v>0</v>
      </c>
      <c r="M113" s="13">
        <v>0</v>
      </c>
      <c r="N113" s="13">
        <f>SUM(H113:M113)</f>
        <v>2768.8</v>
      </c>
    </row>
    <row r="114" spans="1:14" ht="15.75" customHeight="1">
      <c r="A114" s="16" t="s">
        <v>32</v>
      </c>
      <c r="B114" s="16"/>
      <c r="C114" s="16"/>
      <c r="D114" s="16"/>
      <c r="E114" s="16"/>
      <c r="F114" s="68"/>
      <c r="G114" s="17"/>
      <c r="H114" s="18">
        <f aca="true" t="shared" si="25" ref="H114:M114">H107+H82+H74+H39+H23+H16+H12+H8</f>
        <v>297732.7</v>
      </c>
      <c r="I114" s="18">
        <f t="shared" si="25"/>
        <v>329991.4</v>
      </c>
      <c r="J114" s="18">
        <f t="shared" si="25"/>
        <v>365238.53</v>
      </c>
      <c r="K114" s="18">
        <f t="shared" si="25"/>
        <v>412707.9</v>
      </c>
      <c r="L114" s="18">
        <f t="shared" si="25"/>
        <v>409834.6</v>
      </c>
      <c r="M114" s="18">
        <f t="shared" si="25"/>
        <v>466353.5</v>
      </c>
      <c r="N114" s="18">
        <f>N107+N82+N74+N39+N23+N16+N12+N8</f>
        <v>2281858.63</v>
      </c>
    </row>
    <row r="115" spans="6:14" ht="13.5" customHeight="1" hidden="1">
      <c r="F115" s="20"/>
      <c r="G115" s="21"/>
      <c r="H115" s="20"/>
      <c r="I115" s="20"/>
      <c r="J115" s="20"/>
      <c r="K115" s="20"/>
      <c r="L115" s="20"/>
      <c r="M115" s="20"/>
      <c r="N115" s="20"/>
    </row>
    <row r="116" spans="6:14" ht="0.75" customHeight="1" hidden="1">
      <c r="F116" s="22"/>
      <c r="G116" s="21"/>
      <c r="H116" s="22"/>
      <c r="I116" s="22"/>
      <c r="J116" s="22"/>
      <c r="K116" s="22"/>
      <c r="L116" s="22"/>
      <c r="M116" s="22"/>
      <c r="N116" s="22"/>
    </row>
    <row r="117" spans="6:14" ht="15.75" customHeight="1" hidden="1">
      <c r="F117" s="22"/>
      <c r="G117" s="21"/>
      <c r="H117" s="22"/>
      <c r="I117" s="22"/>
      <c r="J117" s="22"/>
      <c r="K117" s="22"/>
      <c r="L117" s="22"/>
      <c r="M117" s="22"/>
      <c r="N117" s="22"/>
    </row>
    <row r="118" ht="10.5" customHeight="1"/>
    <row r="119" ht="10.5" customHeight="1"/>
    <row r="120" ht="10.5" customHeight="1"/>
    <row r="121" spans="3:6" ht="10.5" customHeight="1">
      <c r="C121" s="3" t="s">
        <v>260</v>
      </c>
      <c r="F121" s="3" t="s">
        <v>259</v>
      </c>
    </row>
    <row r="122" ht="10.5" customHeight="1"/>
    <row r="123" ht="10.5" customHeight="1"/>
    <row r="124" ht="10.5" customHeight="1"/>
    <row r="125" ht="10.5" customHeight="1"/>
    <row r="126" ht="12" customHeight="1"/>
    <row r="127" ht="1.5" customHeight="1"/>
    <row r="128" ht="12" customHeight="1" hidden="1" thickBot="1"/>
    <row r="129" ht="15.75" hidden="1"/>
    <row r="130" ht="15.75" hidden="1"/>
    <row r="131" ht="15.75" hidden="1"/>
    <row r="137" ht="15.75">
      <c r="B137" s="3"/>
    </row>
    <row r="138" ht="15.75">
      <c r="B138" s="3"/>
    </row>
    <row r="139" ht="15.75">
      <c r="B139" s="3"/>
    </row>
    <row r="140" ht="15.75">
      <c r="B140" s="3"/>
    </row>
    <row r="141" ht="15.75">
      <c r="B141" s="3"/>
    </row>
    <row r="142" ht="15.75">
      <c r="B142" s="3"/>
    </row>
    <row r="143" ht="15.75">
      <c r="B143" s="3"/>
    </row>
    <row r="144" ht="15.75">
      <c r="B144" s="3"/>
    </row>
    <row r="145" ht="15.75">
      <c r="B145" s="3"/>
    </row>
    <row r="146" ht="15.75">
      <c r="B146" s="3"/>
    </row>
    <row r="147" ht="15.75">
      <c r="B147" s="3"/>
    </row>
    <row r="148" ht="15.75">
      <c r="B148" s="3"/>
    </row>
    <row r="149" ht="15.75">
      <c r="B149" s="3"/>
    </row>
    <row r="150" ht="15.75">
      <c r="B150" s="3"/>
    </row>
    <row r="151" ht="15.75">
      <c r="B151" s="3"/>
    </row>
    <row r="152" ht="15.75">
      <c r="B152" s="3"/>
    </row>
    <row r="153" ht="15.75">
      <c r="B153" s="3"/>
    </row>
    <row r="154" ht="15.75">
      <c r="B154" s="3"/>
    </row>
    <row r="155" ht="15.75">
      <c r="B155" s="3"/>
    </row>
    <row r="156" ht="15.75">
      <c r="B156" s="3"/>
    </row>
    <row r="157" ht="15.75">
      <c r="B157" s="3"/>
    </row>
    <row r="158" ht="15.75">
      <c r="B158" s="3"/>
    </row>
    <row r="159" ht="15.75">
      <c r="B159" s="3"/>
    </row>
    <row r="160" ht="15.75">
      <c r="B160" s="3"/>
    </row>
    <row r="161" ht="15.75">
      <c r="B161" s="3"/>
    </row>
    <row r="162" ht="15.75">
      <c r="B162" s="3"/>
    </row>
    <row r="163" ht="15.75">
      <c r="B163" s="3"/>
    </row>
    <row r="164" ht="15.75">
      <c r="B164" s="3"/>
    </row>
    <row r="165" ht="15.75">
      <c r="B165" s="3"/>
    </row>
    <row r="166" ht="15.75">
      <c r="B166" s="3"/>
    </row>
    <row r="167" ht="15.75">
      <c r="B167" s="3"/>
    </row>
    <row r="168" ht="15.75">
      <c r="B168" s="3"/>
    </row>
    <row r="169" ht="15.75">
      <c r="B169" s="3"/>
    </row>
    <row r="170" ht="15.75">
      <c r="B170" s="3"/>
    </row>
  </sheetData>
  <sheetProtection/>
  <mergeCells count="48">
    <mergeCell ref="A104:A105"/>
    <mergeCell ref="F107:F110"/>
    <mergeCell ref="F111:F114"/>
    <mergeCell ref="F104:F105"/>
    <mergeCell ref="A96:A97"/>
    <mergeCell ref="C98:C99"/>
    <mergeCell ref="A98:A99"/>
    <mergeCell ref="A100:A101"/>
    <mergeCell ref="C100:C101"/>
    <mergeCell ref="A102:A103"/>
    <mergeCell ref="L1:N1"/>
    <mergeCell ref="L2:N2"/>
    <mergeCell ref="L3:N3"/>
    <mergeCell ref="N5:N6"/>
    <mergeCell ref="I5:I6"/>
    <mergeCell ref="F5:F6"/>
    <mergeCell ref="A4:N4"/>
    <mergeCell ref="C5:C6"/>
    <mergeCell ref="D5:E5"/>
    <mergeCell ref="J5:J6"/>
    <mergeCell ref="C102:C103"/>
    <mergeCell ref="C16:C21"/>
    <mergeCell ref="C23:C38"/>
    <mergeCell ref="G5:G6"/>
    <mergeCell ref="G16:G19"/>
    <mergeCell ref="F82:F87"/>
    <mergeCell ref="G82:G87"/>
    <mergeCell ref="G12:G14"/>
    <mergeCell ref="C8:C11"/>
    <mergeCell ref="A5:A6"/>
    <mergeCell ref="H5:H6"/>
    <mergeCell ref="L5:L6"/>
    <mergeCell ref="B5:B6"/>
    <mergeCell ref="G107:G111"/>
    <mergeCell ref="F74:F81"/>
    <mergeCell ref="G74:G81"/>
    <mergeCell ref="C107:C110"/>
    <mergeCell ref="C111:C113"/>
    <mergeCell ref="F88:F95"/>
    <mergeCell ref="M5:M6"/>
    <mergeCell ref="C12:C15"/>
    <mergeCell ref="C96:C97"/>
    <mergeCell ref="F23:F38"/>
    <mergeCell ref="C40:C70"/>
    <mergeCell ref="C74:C81"/>
    <mergeCell ref="C82:C87"/>
    <mergeCell ref="G23:G37"/>
    <mergeCell ref="K5:K6"/>
  </mergeCells>
  <printOptions/>
  <pageMargins left="0.7874015748031497" right="0.3937007874015748" top="0" bottom="0" header="0.31496062992125984" footer="0.31496062992125984"/>
  <pageSetup fitToHeight="0" fitToWidth="1" horizontalDpi="180" verticalDpi="180" orientation="landscape" paperSize="9" scale="57" r:id="rId1"/>
  <rowBreaks count="7" manualBreakCount="7">
    <brk id="15" max="255" man="1"/>
    <brk id="25" max="255" man="1"/>
    <brk id="42" max="12" man="1"/>
    <brk id="57" max="12" man="1"/>
    <brk id="69" max="12" man="1"/>
    <brk id="79" max="13" man="1"/>
    <brk id="117" max="255" man="1"/>
  </rowBreaks>
</worksheet>
</file>

<file path=xl/worksheets/sheet2.xml><?xml version="1.0" encoding="utf-8"?>
<worksheet xmlns="http://schemas.openxmlformats.org/spreadsheetml/2006/main" xmlns:r="http://schemas.openxmlformats.org/officeDocument/2006/relationships">
  <dimension ref="A1:I117"/>
  <sheetViews>
    <sheetView zoomScalePageLayoutView="0" workbookViewId="0" topLeftCell="A1">
      <selection activeCell="A5" sqref="A5:I114"/>
    </sheetView>
  </sheetViews>
  <sheetFormatPr defaultColWidth="9.140625" defaultRowHeight="15"/>
  <cols>
    <col min="1" max="1" width="25.421875" style="43" customWidth="1"/>
    <col min="2" max="2" width="9.7109375" style="43" customWidth="1"/>
    <col min="3" max="4" width="11.28125" style="43" customWidth="1"/>
    <col min="5" max="5" width="11.8515625" style="43" customWidth="1"/>
    <col min="6" max="6" width="11.7109375" style="43" customWidth="1"/>
    <col min="7" max="7" width="11.57421875" style="43" customWidth="1"/>
    <col min="8" max="8" width="11.28125" style="43" customWidth="1"/>
    <col min="9" max="9" width="12.8515625" style="43" customWidth="1"/>
    <col min="10" max="16384" width="9.140625" style="43" customWidth="1"/>
  </cols>
  <sheetData>
    <row r="1" spans="7:9" s="42" customFormat="1" ht="15">
      <c r="G1" s="70" t="s">
        <v>77</v>
      </c>
      <c r="H1" s="70"/>
      <c r="I1" s="70"/>
    </row>
    <row r="2" spans="7:9" s="42" customFormat="1" ht="15">
      <c r="G2" s="70" t="s">
        <v>78</v>
      </c>
      <c r="H2" s="70"/>
      <c r="I2" s="70"/>
    </row>
    <row r="3" spans="7:9" s="42" customFormat="1" ht="15">
      <c r="G3" s="70" t="s">
        <v>79</v>
      </c>
      <c r="H3" s="70"/>
      <c r="I3" s="70"/>
    </row>
    <row r="4" spans="1:9" ht="57" customHeight="1">
      <c r="A4" s="71"/>
      <c r="B4" s="71"/>
      <c r="C4" s="71"/>
      <c r="D4" s="71"/>
      <c r="E4" s="71"/>
      <c r="F4" s="71"/>
      <c r="G4" s="71"/>
      <c r="H4" s="71"/>
      <c r="I4" s="71"/>
    </row>
    <row r="5" spans="1:9" ht="75.75" customHeight="1">
      <c r="A5" s="69" t="s">
        <v>1</v>
      </c>
      <c r="B5" s="69" t="s">
        <v>2</v>
      </c>
      <c r="C5" s="69" t="s">
        <v>252</v>
      </c>
      <c r="D5" s="69" t="s">
        <v>253</v>
      </c>
      <c r="E5" s="69" t="s">
        <v>254</v>
      </c>
      <c r="F5" s="69" t="s">
        <v>255</v>
      </c>
      <c r="G5" s="69" t="s">
        <v>256</v>
      </c>
      <c r="H5" s="69" t="s">
        <v>257</v>
      </c>
      <c r="I5" s="69" t="s">
        <v>52</v>
      </c>
    </row>
    <row r="6" spans="1:9" ht="14.25" customHeight="1">
      <c r="A6" s="69"/>
      <c r="B6" s="69"/>
      <c r="C6" s="69"/>
      <c r="D6" s="69"/>
      <c r="E6" s="69"/>
      <c r="F6" s="69"/>
      <c r="G6" s="69"/>
      <c r="H6" s="69"/>
      <c r="I6" s="69"/>
    </row>
    <row r="7" spans="1:9" ht="15">
      <c r="A7" s="40">
        <v>2</v>
      </c>
      <c r="B7" s="40">
        <v>3</v>
      </c>
      <c r="C7" s="40">
        <v>8</v>
      </c>
      <c r="D7" s="40">
        <v>9</v>
      </c>
      <c r="E7" s="40">
        <v>10</v>
      </c>
      <c r="F7" s="40">
        <v>11</v>
      </c>
      <c r="G7" s="40">
        <v>12</v>
      </c>
      <c r="H7" s="40"/>
      <c r="I7" s="40">
        <v>13</v>
      </c>
    </row>
    <row r="8" spans="1:9" s="46" customFormat="1" ht="45" customHeight="1">
      <c r="A8" s="44" t="s">
        <v>14</v>
      </c>
      <c r="B8" s="41" t="s">
        <v>258</v>
      </c>
      <c r="C8" s="45">
        <f aca="true" t="shared" si="0" ref="C8:I8">C9</f>
        <v>214712.6</v>
      </c>
      <c r="D8" s="45">
        <f t="shared" si="0"/>
        <v>233254.4</v>
      </c>
      <c r="E8" s="45">
        <f t="shared" si="0"/>
        <v>217651.24</v>
      </c>
      <c r="F8" s="45">
        <f t="shared" si="0"/>
        <v>256267.8</v>
      </c>
      <c r="G8" s="45">
        <f t="shared" si="0"/>
        <v>262348.6</v>
      </c>
      <c r="H8" s="45">
        <f t="shared" si="0"/>
        <v>273519.7</v>
      </c>
      <c r="I8" s="45">
        <f t="shared" si="0"/>
        <v>1457754.34</v>
      </c>
    </row>
    <row r="9" spans="1:9" ht="64.5" customHeight="1">
      <c r="A9" s="40" t="s">
        <v>15</v>
      </c>
      <c r="B9" s="41" t="s">
        <v>258</v>
      </c>
      <c r="C9" s="47">
        <f>C10+C11</f>
        <v>214712.6</v>
      </c>
      <c r="D9" s="47">
        <f aca="true" t="shared" si="1" ref="D9:I9">D10+D11</f>
        <v>233254.4</v>
      </c>
      <c r="E9" s="47">
        <f t="shared" si="1"/>
        <v>217651.24</v>
      </c>
      <c r="F9" s="47">
        <f t="shared" si="1"/>
        <v>256267.8</v>
      </c>
      <c r="G9" s="47">
        <f t="shared" si="1"/>
        <v>262348.6</v>
      </c>
      <c r="H9" s="47">
        <f t="shared" si="1"/>
        <v>273519.7</v>
      </c>
      <c r="I9" s="47">
        <f t="shared" si="1"/>
        <v>1457754.34</v>
      </c>
    </row>
    <row r="10" spans="1:9" ht="74.25" customHeight="1">
      <c r="A10" s="40" t="s">
        <v>16</v>
      </c>
      <c r="B10" s="41" t="s">
        <v>258</v>
      </c>
      <c r="C10" s="47">
        <v>214712.6</v>
      </c>
      <c r="D10" s="47">
        <v>233254.4</v>
      </c>
      <c r="E10" s="47">
        <v>217651.24</v>
      </c>
      <c r="F10" s="47">
        <v>254362.8</v>
      </c>
      <c r="G10" s="47">
        <v>261708.6</v>
      </c>
      <c r="H10" s="47">
        <v>272775.7</v>
      </c>
      <c r="I10" s="47">
        <f>SUM(C10:H10)</f>
        <v>1454465.34</v>
      </c>
    </row>
    <row r="11" spans="1:9" ht="76.5" customHeight="1">
      <c r="A11" s="40" t="s">
        <v>242</v>
      </c>
      <c r="B11" s="41" t="s">
        <v>258</v>
      </c>
      <c r="C11" s="47"/>
      <c r="D11" s="47"/>
      <c r="E11" s="47"/>
      <c r="F11" s="47">
        <v>1905</v>
      </c>
      <c r="G11" s="47">
        <v>640</v>
      </c>
      <c r="H11" s="47">
        <v>744</v>
      </c>
      <c r="I11" s="47">
        <f>SUM(C11:H11)</f>
        <v>3289</v>
      </c>
    </row>
    <row r="12" spans="1:9" s="46" customFormat="1" ht="59.25" customHeight="1">
      <c r="A12" s="44" t="s">
        <v>17</v>
      </c>
      <c r="B12" s="41" t="s">
        <v>258</v>
      </c>
      <c r="C12" s="45">
        <f>C13</f>
        <v>66076.4</v>
      </c>
      <c r="D12" s="45">
        <f aca="true" t="shared" si="2" ref="D12:I12">D13</f>
        <v>70987.4</v>
      </c>
      <c r="E12" s="45">
        <f t="shared" si="2"/>
        <v>67779.34</v>
      </c>
      <c r="F12" s="45">
        <f t="shared" si="2"/>
        <v>93441.2</v>
      </c>
      <c r="G12" s="45">
        <f t="shared" si="2"/>
        <v>97872.5</v>
      </c>
      <c r="H12" s="45">
        <f t="shared" si="2"/>
        <v>101172.4</v>
      </c>
      <c r="I12" s="45">
        <f t="shared" si="2"/>
        <v>497329.24</v>
      </c>
    </row>
    <row r="13" spans="1:9" ht="60" customHeight="1">
      <c r="A13" s="40" t="s">
        <v>15</v>
      </c>
      <c r="B13" s="41" t="s">
        <v>258</v>
      </c>
      <c r="C13" s="47">
        <f aca="true" t="shared" si="3" ref="C13:H13">C14+C15</f>
        <v>66076.4</v>
      </c>
      <c r="D13" s="47">
        <f t="shared" si="3"/>
        <v>70987.4</v>
      </c>
      <c r="E13" s="47">
        <f t="shared" si="3"/>
        <v>67779.34</v>
      </c>
      <c r="F13" s="47">
        <f t="shared" si="3"/>
        <v>93441.2</v>
      </c>
      <c r="G13" s="47">
        <f t="shared" si="3"/>
        <v>97872.5</v>
      </c>
      <c r="H13" s="47">
        <f t="shared" si="3"/>
        <v>101172.4</v>
      </c>
      <c r="I13" s="47">
        <f>SUM(C13:H13)</f>
        <v>497329.24</v>
      </c>
    </row>
    <row r="14" spans="1:9" ht="77.25" customHeight="1">
      <c r="A14" s="40" t="s">
        <v>16</v>
      </c>
      <c r="B14" s="41" t="s">
        <v>258</v>
      </c>
      <c r="C14" s="47">
        <v>66076.4</v>
      </c>
      <c r="D14" s="47">
        <v>70987.4</v>
      </c>
      <c r="E14" s="47">
        <v>67779.34</v>
      </c>
      <c r="F14" s="47">
        <v>93286.2</v>
      </c>
      <c r="G14" s="47">
        <v>97832.5</v>
      </c>
      <c r="H14" s="47">
        <v>101112.4</v>
      </c>
      <c r="I14" s="47">
        <f>SUM(C14:H14)</f>
        <v>497074.24</v>
      </c>
    </row>
    <row r="15" spans="1:9" ht="123.75" customHeight="1">
      <c r="A15" s="40" t="s">
        <v>242</v>
      </c>
      <c r="B15" s="41" t="s">
        <v>258</v>
      </c>
      <c r="C15" s="47"/>
      <c r="D15" s="47"/>
      <c r="E15" s="47"/>
      <c r="F15" s="47">
        <v>155</v>
      </c>
      <c r="G15" s="47">
        <v>40</v>
      </c>
      <c r="H15" s="47">
        <v>60</v>
      </c>
      <c r="I15" s="47">
        <f>SUM(C15:H15)</f>
        <v>255</v>
      </c>
    </row>
    <row r="16" spans="1:9" s="46" customFormat="1" ht="71.25" customHeight="1">
      <c r="A16" s="44" t="s">
        <v>18</v>
      </c>
      <c r="B16" s="41" t="s">
        <v>258</v>
      </c>
      <c r="C16" s="45">
        <f>C17+C20</f>
        <v>7870.5</v>
      </c>
      <c r="D16" s="45">
        <f aca="true" t="shared" si="4" ref="D16:I16">D17+D20</f>
        <v>8469</v>
      </c>
      <c r="E16" s="45">
        <f t="shared" si="4"/>
        <v>8398.869999999999</v>
      </c>
      <c r="F16" s="45">
        <f t="shared" si="4"/>
        <v>12271.6</v>
      </c>
      <c r="G16" s="45">
        <f t="shared" si="4"/>
        <v>12905.5</v>
      </c>
      <c r="H16" s="45">
        <f t="shared" si="4"/>
        <v>13697</v>
      </c>
      <c r="I16" s="45">
        <f t="shared" si="4"/>
        <v>63612.469999999994</v>
      </c>
    </row>
    <row r="17" spans="1:9" ht="70.5" customHeight="1">
      <c r="A17" s="40" t="s">
        <v>19</v>
      </c>
      <c r="B17" s="41" t="s">
        <v>258</v>
      </c>
      <c r="C17" s="47">
        <f aca="true" t="shared" si="5" ref="C17:H17">C19+C18</f>
        <v>14</v>
      </c>
      <c r="D17" s="47">
        <f t="shared" si="5"/>
        <v>18</v>
      </c>
      <c r="E17" s="47">
        <f t="shared" si="5"/>
        <v>18</v>
      </c>
      <c r="F17" s="47">
        <f t="shared" si="5"/>
        <v>19</v>
      </c>
      <c r="G17" s="47">
        <f t="shared" si="5"/>
        <v>20</v>
      </c>
      <c r="H17" s="47">
        <f t="shared" si="5"/>
        <v>21</v>
      </c>
      <c r="I17" s="47">
        <f>SUM(C17:H17)</f>
        <v>110</v>
      </c>
    </row>
    <row r="18" spans="1:9" ht="30.75" customHeight="1">
      <c r="A18" s="40" t="s">
        <v>80</v>
      </c>
      <c r="B18" s="41" t="s">
        <v>258</v>
      </c>
      <c r="C18" s="47">
        <v>7</v>
      </c>
      <c r="D18" s="47">
        <v>9</v>
      </c>
      <c r="E18" s="47">
        <v>9</v>
      </c>
      <c r="F18" s="47">
        <v>9.5</v>
      </c>
      <c r="G18" s="47">
        <v>10</v>
      </c>
      <c r="H18" s="47">
        <v>10.5</v>
      </c>
      <c r="I18" s="47">
        <f>SUM(C18:H18)</f>
        <v>55</v>
      </c>
    </row>
    <row r="19" spans="1:9" ht="32.25" customHeight="1">
      <c r="A19" s="40" t="s">
        <v>81</v>
      </c>
      <c r="B19" s="41" t="s">
        <v>258</v>
      </c>
      <c r="C19" s="47">
        <v>7</v>
      </c>
      <c r="D19" s="47">
        <v>9</v>
      </c>
      <c r="E19" s="47">
        <v>9</v>
      </c>
      <c r="F19" s="47">
        <v>9.5</v>
      </c>
      <c r="G19" s="47">
        <v>10</v>
      </c>
      <c r="H19" s="47">
        <v>10.5</v>
      </c>
      <c r="I19" s="47">
        <f>SUM(C19:H19)</f>
        <v>55</v>
      </c>
    </row>
    <row r="20" spans="1:9" ht="71.25" customHeight="1">
      <c r="A20" s="40" t="s">
        <v>20</v>
      </c>
      <c r="B20" s="41" t="s">
        <v>258</v>
      </c>
      <c r="C20" s="47">
        <f>C21+C22</f>
        <v>7856.5</v>
      </c>
      <c r="D20" s="47">
        <f aca="true" t="shared" si="6" ref="D20:I20">D21+D22</f>
        <v>8451</v>
      </c>
      <c r="E20" s="47">
        <f t="shared" si="6"/>
        <v>8380.869999999999</v>
      </c>
      <c r="F20" s="47">
        <f t="shared" si="6"/>
        <v>12252.6</v>
      </c>
      <c r="G20" s="47">
        <f t="shared" si="6"/>
        <v>12885.5</v>
      </c>
      <c r="H20" s="47">
        <f t="shared" si="6"/>
        <v>13676</v>
      </c>
      <c r="I20" s="47">
        <f t="shared" si="6"/>
        <v>63502.469999999994</v>
      </c>
    </row>
    <row r="21" spans="1:9" ht="107.25" customHeight="1">
      <c r="A21" s="40" t="s">
        <v>226</v>
      </c>
      <c r="B21" s="41" t="s">
        <v>258</v>
      </c>
      <c r="C21" s="47">
        <v>7856.5</v>
      </c>
      <c r="D21" s="47">
        <v>8451</v>
      </c>
      <c r="E21" s="47">
        <v>8059.37</v>
      </c>
      <c r="F21" s="47">
        <v>9773</v>
      </c>
      <c r="G21" s="47">
        <v>10210.8</v>
      </c>
      <c r="H21" s="47">
        <v>10765.1</v>
      </c>
      <c r="I21" s="47">
        <f>SUM(C21:H21)</f>
        <v>55115.77</v>
      </c>
    </row>
    <row r="22" spans="1:9" ht="74.25" customHeight="1">
      <c r="A22" s="40" t="s">
        <v>230</v>
      </c>
      <c r="B22" s="41" t="s">
        <v>258</v>
      </c>
      <c r="C22" s="47">
        <v>0</v>
      </c>
      <c r="D22" s="47">
        <v>0</v>
      </c>
      <c r="E22" s="47">
        <v>321.5</v>
      </c>
      <c r="F22" s="47">
        <v>2479.6</v>
      </c>
      <c r="G22" s="47">
        <v>2674.7</v>
      </c>
      <c r="H22" s="47">
        <v>2910.9</v>
      </c>
      <c r="I22" s="47">
        <f>SUM(C22:H22)</f>
        <v>8386.699999999999</v>
      </c>
    </row>
    <row r="23" spans="1:9" s="46" customFormat="1" ht="74.25" customHeight="1">
      <c r="A23" s="44" t="s">
        <v>21</v>
      </c>
      <c r="B23" s="41" t="s">
        <v>258</v>
      </c>
      <c r="C23" s="45">
        <f aca="true" t="shared" si="7" ref="C23:I23">C24+C35+C37</f>
        <v>1240.1</v>
      </c>
      <c r="D23" s="45">
        <f t="shared" si="7"/>
        <v>1419.5</v>
      </c>
      <c r="E23" s="45">
        <f t="shared" si="7"/>
        <v>4037.38</v>
      </c>
      <c r="F23" s="45">
        <f t="shared" si="7"/>
        <v>3922</v>
      </c>
      <c r="G23" s="45">
        <f t="shared" si="7"/>
        <v>2661</v>
      </c>
      <c r="H23" s="45">
        <f t="shared" si="7"/>
        <v>2061</v>
      </c>
      <c r="I23" s="45">
        <f t="shared" si="7"/>
        <v>15340.980000000001</v>
      </c>
    </row>
    <row r="24" spans="1:9" ht="107.25" customHeight="1">
      <c r="A24" s="40" t="s">
        <v>22</v>
      </c>
      <c r="B24" s="41" t="s">
        <v>258</v>
      </c>
      <c r="C24" s="47">
        <f>SUM(C25:C34)</f>
        <v>1106.1</v>
      </c>
      <c r="D24" s="47">
        <f aca="true" t="shared" si="8" ref="D24:I24">SUM(D25:D34)</f>
        <v>999.8</v>
      </c>
      <c r="E24" s="47">
        <f t="shared" si="8"/>
        <v>2676.83</v>
      </c>
      <c r="F24" s="47">
        <f t="shared" si="8"/>
        <v>3703.1</v>
      </c>
      <c r="G24" s="47">
        <f t="shared" si="8"/>
        <v>2256</v>
      </c>
      <c r="H24" s="47">
        <f t="shared" si="8"/>
        <v>1656</v>
      </c>
      <c r="I24" s="47">
        <f t="shared" si="8"/>
        <v>12397.830000000002</v>
      </c>
    </row>
    <row r="25" spans="1:9" ht="47.25" customHeight="1">
      <c r="A25" s="40" t="s">
        <v>53</v>
      </c>
      <c r="B25" s="41" t="s">
        <v>258</v>
      </c>
      <c r="C25" s="47">
        <v>1106.1</v>
      </c>
      <c r="D25" s="47">
        <v>135</v>
      </c>
      <c r="E25" s="47">
        <v>144</v>
      </c>
      <c r="F25" s="47">
        <v>108</v>
      </c>
      <c r="G25" s="47">
        <v>108</v>
      </c>
      <c r="H25" s="47">
        <v>108</v>
      </c>
      <c r="I25" s="47">
        <f aca="true" t="shared" si="9" ref="I25:I34">SUM(C25:H25)</f>
        <v>1709.1</v>
      </c>
    </row>
    <row r="26" spans="1:9" ht="45" customHeight="1">
      <c r="A26" s="40" t="s">
        <v>54</v>
      </c>
      <c r="B26" s="41" t="s">
        <v>258</v>
      </c>
      <c r="C26" s="47">
        <v>0</v>
      </c>
      <c r="D26" s="47">
        <v>198.5</v>
      </c>
      <c r="E26" s="47">
        <v>31.2</v>
      </c>
      <c r="F26" s="47">
        <v>420</v>
      </c>
      <c r="G26" s="47"/>
      <c r="H26" s="47"/>
      <c r="I26" s="47">
        <f t="shared" si="9"/>
        <v>649.7</v>
      </c>
    </row>
    <row r="27" spans="1:9" ht="56.25" customHeight="1">
      <c r="A27" s="40" t="s">
        <v>55</v>
      </c>
      <c r="B27" s="41" t="s">
        <v>258</v>
      </c>
      <c r="C27" s="47">
        <v>0</v>
      </c>
      <c r="D27" s="47">
        <v>48.8</v>
      </c>
      <c r="E27" s="47">
        <v>31</v>
      </c>
      <c r="F27" s="47">
        <v>164</v>
      </c>
      <c r="G27" s="47">
        <v>162</v>
      </c>
      <c r="H27" s="47">
        <v>162</v>
      </c>
      <c r="I27" s="47">
        <f t="shared" si="9"/>
        <v>567.8</v>
      </c>
    </row>
    <row r="28" spans="1:9" ht="26.25" customHeight="1">
      <c r="A28" s="40" t="s">
        <v>56</v>
      </c>
      <c r="B28" s="41" t="s">
        <v>258</v>
      </c>
      <c r="C28" s="47">
        <v>0</v>
      </c>
      <c r="D28" s="47"/>
      <c r="E28" s="47">
        <v>280</v>
      </c>
      <c r="F28" s="47">
        <v>296</v>
      </c>
      <c r="G28" s="47">
        <v>0</v>
      </c>
      <c r="H28" s="47">
        <v>0</v>
      </c>
      <c r="I28" s="47">
        <f t="shared" si="9"/>
        <v>576</v>
      </c>
    </row>
    <row r="29" spans="1:9" ht="27.75" customHeight="1">
      <c r="A29" s="40" t="s">
        <v>233</v>
      </c>
      <c r="B29" s="41" t="s">
        <v>258</v>
      </c>
      <c r="C29" s="47">
        <v>0</v>
      </c>
      <c r="D29" s="47"/>
      <c r="E29" s="47">
        <v>162.43</v>
      </c>
      <c r="F29" s="47"/>
      <c r="G29" s="47"/>
      <c r="H29" s="47"/>
      <c r="I29" s="47">
        <f t="shared" si="9"/>
        <v>162.43</v>
      </c>
    </row>
    <row r="30" spans="1:9" ht="75.75" customHeight="1">
      <c r="A30" s="40" t="s">
        <v>57</v>
      </c>
      <c r="B30" s="41" t="s">
        <v>258</v>
      </c>
      <c r="C30" s="47">
        <v>0</v>
      </c>
      <c r="D30" s="47">
        <v>617.5</v>
      </c>
      <c r="E30" s="47">
        <v>960.93</v>
      </c>
      <c r="F30" s="47">
        <v>1086</v>
      </c>
      <c r="G30" s="47">
        <v>1086</v>
      </c>
      <c r="H30" s="47">
        <v>1086</v>
      </c>
      <c r="I30" s="47">
        <f t="shared" si="9"/>
        <v>4836.43</v>
      </c>
    </row>
    <row r="31" spans="1:9" ht="31.5" customHeight="1">
      <c r="A31" s="40" t="s">
        <v>195</v>
      </c>
      <c r="B31" s="41" t="s">
        <v>258</v>
      </c>
      <c r="C31" s="47"/>
      <c r="D31" s="47"/>
      <c r="E31" s="47">
        <v>618.19</v>
      </c>
      <c r="F31" s="47">
        <v>1226.5</v>
      </c>
      <c r="G31" s="47">
        <v>900</v>
      </c>
      <c r="H31" s="47">
        <v>300</v>
      </c>
      <c r="I31" s="47">
        <f t="shared" si="9"/>
        <v>3044.69</v>
      </c>
    </row>
    <row r="32" spans="1:9" ht="49.5" customHeight="1">
      <c r="A32" s="40" t="s">
        <v>232</v>
      </c>
      <c r="B32" s="41" t="s">
        <v>258</v>
      </c>
      <c r="C32" s="47"/>
      <c r="D32" s="47"/>
      <c r="E32" s="47">
        <v>167.65</v>
      </c>
      <c r="F32" s="47"/>
      <c r="G32" s="47"/>
      <c r="H32" s="47"/>
      <c r="I32" s="47">
        <f t="shared" si="9"/>
        <v>167.65</v>
      </c>
    </row>
    <row r="33" spans="1:9" ht="29.25" customHeight="1">
      <c r="A33" s="40" t="s">
        <v>235</v>
      </c>
      <c r="B33" s="41" t="s">
        <v>258</v>
      </c>
      <c r="C33" s="47"/>
      <c r="D33" s="47"/>
      <c r="E33" s="47">
        <v>15.35</v>
      </c>
      <c r="F33" s="47">
        <v>402.6</v>
      </c>
      <c r="G33" s="47">
        <v>0</v>
      </c>
      <c r="H33" s="47">
        <v>0</v>
      </c>
      <c r="I33" s="47">
        <f t="shared" si="9"/>
        <v>417.95000000000005</v>
      </c>
    </row>
    <row r="34" spans="1:9" ht="57" customHeight="1">
      <c r="A34" s="40" t="s">
        <v>237</v>
      </c>
      <c r="B34" s="41" t="s">
        <v>258</v>
      </c>
      <c r="C34" s="47"/>
      <c r="D34" s="47"/>
      <c r="E34" s="47">
        <v>266.08</v>
      </c>
      <c r="F34" s="47"/>
      <c r="G34" s="47"/>
      <c r="H34" s="47"/>
      <c r="I34" s="47">
        <f t="shared" si="9"/>
        <v>266.08</v>
      </c>
    </row>
    <row r="35" spans="1:9" ht="80.25" customHeight="1">
      <c r="A35" s="40" t="s">
        <v>23</v>
      </c>
      <c r="B35" s="41" t="s">
        <v>258</v>
      </c>
      <c r="C35" s="47">
        <f>C36</f>
        <v>0</v>
      </c>
      <c r="D35" s="47">
        <f aca="true" t="shared" si="10" ref="D35:I35">D36</f>
        <v>0</v>
      </c>
      <c r="E35" s="47">
        <f t="shared" si="10"/>
        <v>0</v>
      </c>
      <c r="F35" s="47">
        <f t="shared" si="10"/>
        <v>188.9</v>
      </c>
      <c r="G35" s="47">
        <f t="shared" si="10"/>
        <v>405</v>
      </c>
      <c r="H35" s="47">
        <f t="shared" si="10"/>
        <v>405</v>
      </c>
      <c r="I35" s="47">
        <f t="shared" si="10"/>
        <v>998.9</v>
      </c>
    </row>
    <row r="36" spans="1:9" ht="73.5" customHeight="1">
      <c r="A36" s="40" t="s">
        <v>24</v>
      </c>
      <c r="B36" s="41" t="s">
        <v>258</v>
      </c>
      <c r="C36" s="47">
        <v>0</v>
      </c>
      <c r="D36" s="47"/>
      <c r="E36" s="47"/>
      <c r="F36" s="47">
        <v>188.9</v>
      </c>
      <c r="G36" s="47">
        <v>405</v>
      </c>
      <c r="H36" s="47">
        <v>405</v>
      </c>
      <c r="I36" s="47">
        <f>SUM(C36:H36)</f>
        <v>998.9</v>
      </c>
    </row>
    <row r="37" spans="1:9" ht="62.25" customHeight="1">
      <c r="A37" s="40" t="s">
        <v>25</v>
      </c>
      <c r="B37" s="41" t="s">
        <v>258</v>
      </c>
      <c r="C37" s="47">
        <f>C38</f>
        <v>134</v>
      </c>
      <c r="D37" s="47">
        <f aca="true" t="shared" si="11" ref="D37:I37">D38</f>
        <v>419.7</v>
      </c>
      <c r="E37" s="47">
        <f t="shared" si="11"/>
        <v>1360.55</v>
      </c>
      <c r="F37" s="47">
        <f t="shared" si="11"/>
        <v>30</v>
      </c>
      <c r="G37" s="47">
        <f t="shared" si="11"/>
        <v>0</v>
      </c>
      <c r="H37" s="47">
        <f t="shared" si="11"/>
        <v>0</v>
      </c>
      <c r="I37" s="47">
        <f t="shared" si="11"/>
        <v>1944.25</v>
      </c>
    </row>
    <row r="38" spans="1:9" ht="26.25" customHeight="1">
      <c r="A38" s="40" t="s">
        <v>58</v>
      </c>
      <c r="B38" s="41" t="s">
        <v>258</v>
      </c>
      <c r="C38" s="47">
        <v>134</v>
      </c>
      <c r="D38" s="47">
        <v>419.7</v>
      </c>
      <c r="E38" s="47">
        <v>1360.55</v>
      </c>
      <c r="F38" s="47">
        <v>30</v>
      </c>
      <c r="G38" s="47">
        <v>0</v>
      </c>
      <c r="H38" s="47">
        <v>0</v>
      </c>
      <c r="I38" s="47">
        <f>SUM(C38:G38)</f>
        <v>1944.25</v>
      </c>
    </row>
    <row r="39" spans="1:9" s="46" customFormat="1" ht="45" customHeight="1">
      <c r="A39" s="44" t="s">
        <v>26</v>
      </c>
      <c r="B39" s="41" t="s">
        <v>258</v>
      </c>
      <c r="C39" s="45">
        <f aca="true" t="shared" si="12" ref="C39:H39">C40+C69+C71</f>
        <v>7833.1</v>
      </c>
      <c r="D39" s="45">
        <f t="shared" si="12"/>
        <v>8069.799999999999</v>
      </c>
      <c r="E39" s="45">
        <f t="shared" si="12"/>
        <v>7044.64</v>
      </c>
      <c r="F39" s="45">
        <f t="shared" si="12"/>
        <v>11732.7</v>
      </c>
      <c r="G39" s="45">
        <f t="shared" si="12"/>
        <v>10436.8</v>
      </c>
      <c r="H39" s="45">
        <f t="shared" si="12"/>
        <v>10996.899999999998</v>
      </c>
      <c r="I39" s="45">
        <f>SUM(C39:H39)</f>
        <v>56113.94</v>
      </c>
    </row>
    <row r="40" spans="1:9" ht="57.75" customHeight="1">
      <c r="A40" s="40" t="s">
        <v>19</v>
      </c>
      <c r="B40" s="41" t="s">
        <v>258</v>
      </c>
      <c r="C40" s="47">
        <f aca="true" t="shared" si="13" ref="C40:H40">SUM(C41:C68)</f>
        <v>177.5</v>
      </c>
      <c r="D40" s="47">
        <f t="shared" si="13"/>
        <v>221.9</v>
      </c>
      <c r="E40" s="47">
        <f t="shared" si="13"/>
        <v>252.2</v>
      </c>
      <c r="F40" s="47">
        <f t="shared" si="13"/>
        <v>549.6999999999999</v>
      </c>
      <c r="G40" s="47">
        <f t="shared" si="13"/>
        <v>554.9</v>
      </c>
      <c r="H40" s="47">
        <f t="shared" si="13"/>
        <v>583.8</v>
      </c>
      <c r="I40" s="45">
        <f>SUM(C40:H40)</f>
        <v>2340</v>
      </c>
    </row>
    <row r="41" spans="1:9" ht="48" customHeight="1">
      <c r="A41" s="40" t="s">
        <v>82</v>
      </c>
      <c r="B41" s="41" t="s">
        <v>258</v>
      </c>
      <c r="C41" s="47">
        <v>9.6</v>
      </c>
      <c r="D41" s="47">
        <v>27</v>
      </c>
      <c r="E41" s="47"/>
      <c r="F41" s="47"/>
      <c r="G41" s="47"/>
      <c r="H41" s="47"/>
      <c r="I41" s="45">
        <f>SUM(C41:H41)</f>
        <v>36.6</v>
      </c>
    </row>
    <row r="42" spans="1:9" ht="48.75" customHeight="1">
      <c r="A42" s="40" t="s">
        <v>83</v>
      </c>
      <c r="B42" s="41" t="s">
        <v>258</v>
      </c>
      <c r="C42" s="47">
        <v>23</v>
      </c>
      <c r="D42" s="47">
        <v>53.7</v>
      </c>
      <c r="E42" s="47">
        <v>53</v>
      </c>
      <c r="F42" s="47">
        <v>119.5</v>
      </c>
      <c r="G42" s="47">
        <v>100.1</v>
      </c>
      <c r="H42" s="47">
        <v>134.8</v>
      </c>
      <c r="I42" s="45">
        <f aca="true" t="shared" si="14" ref="I42:I68">SUM(C42:H42)</f>
        <v>484.09999999999997</v>
      </c>
    </row>
    <row r="43" spans="1:9" ht="43.5" customHeight="1">
      <c r="A43" s="40" t="s">
        <v>84</v>
      </c>
      <c r="B43" s="41" t="s">
        <v>258</v>
      </c>
      <c r="C43" s="47">
        <v>36.1</v>
      </c>
      <c r="D43" s="47">
        <v>2.1</v>
      </c>
      <c r="E43" s="47">
        <v>1.2</v>
      </c>
      <c r="F43" s="47">
        <v>59</v>
      </c>
      <c r="G43" s="47">
        <v>60</v>
      </c>
      <c r="H43" s="47">
        <v>60</v>
      </c>
      <c r="I43" s="45">
        <f t="shared" si="14"/>
        <v>218.4</v>
      </c>
    </row>
    <row r="44" spans="1:9" ht="34.5" customHeight="1">
      <c r="A44" s="40" t="s">
        <v>85</v>
      </c>
      <c r="B44" s="41" t="s">
        <v>258</v>
      </c>
      <c r="C44" s="47"/>
      <c r="D44" s="47"/>
      <c r="E44" s="47"/>
      <c r="F44" s="47">
        <v>25</v>
      </c>
      <c r="G44" s="47">
        <v>30</v>
      </c>
      <c r="H44" s="47">
        <v>20</v>
      </c>
      <c r="I44" s="45">
        <f t="shared" si="14"/>
        <v>75</v>
      </c>
    </row>
    <row r="45" spans="1:9" ht="36" customHeight="1">
      <c r="A45" s="40" t="s">
        <v>86</v>
      </c>
      <c r="B45" s="41" t="s">
        <v>258</v>
      </c>
      <c r="C45" s="47"/>
      <c r="D45" s="47"/>
      <c r="E45" s="47"/>
      <c r="F45" s="47">
        <v>35</v>
      </c>
      <c r="G45" s="47">
        <v>40</v>
      </c>
      <c r="H45" s="47">
        <v>30</v>
      </c>
      <c r="I45" s="45">
        <f t="shared" si="14"/>
        <v>105</v>
      </c>
    </row>
    <row r="46" spans="1:9" ht="63" customHeight="1">
      <c r="A46" s="40" t="s">
        <v>87</v>
      </c>
      <c r="B46" s="41" t="s">
        <v>258</v>
      </c>
      <c r="C46" s="47"/>
      <c r="D46" s="47"/>
      <c r="E46" s="47"/>
      <c r="F46" s="47">
        <v>13.6</v>
      </c>
      <c r="G46" s="47">
        <v>14.3</v>
      </c>
      <c r="H46" s="47">
        <v>15</v>
      </c>
      <c r="I46" s="45">
        <f t="shared" si="14"/>
        <v>42.9</v>
      </c>
    </row>
    <row r="47" spans="1:9" ht="45.75" customHeight="1">
      <c r="A47" s="40" t="s">
        <v>88</v>
      </c>
      <c r="B47" s="41" t="s">
        <v>258</v>
      </c>
      <c r="C47" s="47"/>
      <c r="D47" s="47"/>
      <c r="E47" s="47">
        <v>1.8</v>
      </c>
      <c r="F47" s="47">
        <v>57.9</v>
      </c>
      <c r="G47" s="47">
        <v>57.9</v>
      </c>
      <c r="H47" s="47">
        <v>57.9</v>
      </c>
      <c r="I47" s="45">
        <f t="shared" si="14"/>
        <v>175.5</v>
      </c>
    </row>
    <row r="48" spans="1:9" ht="42.75" customHeight="1">
      <c r="A48" s="40" t="s">
        <v>89</v>
      </c>
      <c r="B48" s="41" t="s">
        <v>258</v>
      </c>
      <c r="C48" s="47"/>
      <c r="D48" s="47">
        <v>8.5</v>
      </c>
      <c r="E48" s="47">
        <v>6</v>
      </c>
      <c r="F48" s="47">
        <v>2.8</v>
      </c>
      <c r="G48" s="47">
        <v>2.9</v>
      </c>
      <c r="H48" s="47">
        <v>3.1</v>
      </c>
      <c r="I48" s="45">
        <f t="shared" si="14"/>
        <v>23.3</v>
      </c>
    </row>
    <row r="49" spans="1:9" ht="48.75" customHeight="1">
      <c r="A49" s="40" t="s">
        <v>84</v>
      </c>
      <c r="B49" s="41" t="s">
        <v>258</v>
      </c>
      <c r="C49" s="47"/>
      <c r="D49" s="47"/>
      <c r="E49" s="47"/>
      <c r="F49" s="47">
        <v>8.4</v>
      </c>
      <c r="G49" s="47">
        <v>8.8</v>
      </c>
      <c r="H49" s="47">
        <v>9.3</v>
      </c>
      <c r="I49" s="45">
        <f t="shared" si="14"/>
        <v>26.500000000000004</v>
      </c>
    </row>
    <row r="50" spans="1:9" ht="49.5" customHeight="1">
      <c r="A50" s="40" t="s">
        <v>90</v>
      </c>
      <c r="B50" s="41" t="s">
        <v>258</v>
      </c>
      <c r="C50" s="47">
        <v>12</v>
      </c>
      <c r="D50" s="47"/>
      <c r="E50" s="47">
        <v>1.2</v>
      </c>
      <c r="F50" s="47">
        <v>3.2</v>
      </c>
      <c r="G50" s="47">
        <v>3.4</v>
      </c>
      <c r="H50" s="47">
        <v>3.5</v>
      </c>
      <c r="I50" s="45">
        <f t="shared" si="14"/>
        <v>23.299999999999997</v>
      </c>
    </row>
    <row r="51" spans="1:9" ht="43.5" customHeight="1">
      <c r="A51" s="40" t="s">
        <v>91</v>
      </c>
      <c r="B51" s="41" t="s">
        <v>258</v>
      </c>
      <c r="C51" s="47">
        <v>12.8</v>
      </c>
      <c r="D51" s="47"/>
      <c r="E51" s="47"/>
      <c r="F51" s="47">
        <v>8.4</v>
      </c>
      <c r="G51" s="47">
        <v>8.8</v>
      </c>
      <c r="H51" s="47">
        <v>9.3</v>
      </c>
      <c r="I51" s="45">
        <f t="shared" si="14"/>
        <v>39.300000000000004</v>
      </c>
    </row>
    <row r="52" spans="1:9" ht="48.75" customHeight="1">
      <c r="A52" s="40" t="s">
        <v>92</v>
      </c>
      <c r="B52" s="41" t="s">
        <v>258</v>
      </c>
      <c r="C52" s="47"/>
      <c r="D52" s="47">
        <v>21.1</v>
      </c>
      <c r="E52" s="47">
        <v>17.8</v>
      </c>
      <c r="F52" s="47"/>
      <c r="G52" s="47"/>
      <c r="H52" s="47"/>
      <c r="I52" s="45">
        <f t="shared" si="14"/>
        <v>38.900000000000006</v>
      </c>
    </row>
    <row r="53" spans="1:9" ht="33.75" customHeight="1">
      <c r="A53" s="40" t="s">
        <v>93</v>
      </c>
      <c r="B53" s="41" t="s">
        <v>258</v>
      </c>
      <c r="C53" s="47">
        <v>3.4</v>
      </c>
      <c r="D53" s="47">
        <v>3</v>
      </c>
      <c r="E53" s="47">
        <v>3</v>
      </c>
      <c r="F53" s="47">
        <v>6</v>
      </c>
      <c r="G53" s="47">
        <v>6.3</v>
      </c>
      <c r="H53" s="47">
        <v>6.6</v>
      </c>
      <c r="I53" s="45">
        <f t="shared" si="14"/>
        <v>28.299999999999997</v>
      </c>
    </row>
    <row r="54" spans="1:9" ht="30" customHeight="1">
      <c r="A54" s="40" t="s">
        <v>94</v>
      </c>
      <c r="B54" s="41" t="s">
        <v>258</v>
      </c>
      <c r="C54" s="47">
        <v>36.3</v>
      </c>
      <c r="D54" s="47">
        <v>10</v>
      </c>
      <c r="E54" s="47">
        <v>14</v>
      </c>
      <c r="F54" s="47">
        <v>10</v>
      </c>
      <c r="G54" s="47">
        <v>10.5</v>
      </c>
      <c r="H54" s="47">
        <v>11</v>
      </c>
      <c r="I54" s="45">
        <f t="shared" si="14"/>
        <v>91.8</v>
      </c>
    </row>
    <row r="55" spans="1:9" ht="56.25" customHeight="1">
      <c r="A55" s="40" t="s">
        <v>95</v>
      </c>
      <c r="B55" s="41" t="s">
        <v>258</v>
      </c>
      <c r="C55" s="47"/>
      <c r="D55" s="47">
        <v>4.5</v>
      </c>
      <c r="E55" s="47">
        <v>5</v>
      </c>
      <c r="F55" s="47">
        <v>9</v>
      </c>
      <c r="G55" s="47">
        <v>9.5</v>
      </c>
      <c r="H55" s="47">
        <v>10</v>
      </c>
      <c r="I55" s="45">
        <f t="shared" si="14"/>
        <v>38</v>
      </c>
    </row>
    <row r="56" spans="1:9" ht="31.5" customHeight="1">
      <c r="A56" s="40" t="s">
        <v>96</v>
      </c>
      <c r="B56" s="41" t="s">
        <v>258</v>
      </c>
      <c r="C56" s="47"/>
      <c r="D56" s="47"/>
      <c r="E56" s="47">
        <v>45.2</v>
      </c>
      <c r="F56" s="47"/>
      <c r="G56" s="47"/>
      <c r="H56" s="47"/>
      <c r="I56" s="45">
        <f t="shared" si="14"/>
        <v>45.2</v>
      </c>
    </row>
    <row r="57" spans="1:9" ht="59.25" customHeight="1">
      <c r="A57" s="40" t="s">
        <v>97</v>
      </c>
      <c r="B57" s="41" t="s">
        <v>258</v>
      </c>
      <c r="C57" s="47"/>
      <c r="D57" s="47">
        <v>5</v>
      </c>
      <c r="E57" s="47"/>
      <c r="F57" s="47">
        <v>9</v>
      </c>
      <c r="G57" s="47">
        <v>9.5</v>
      </c>
      <c r="H57" s="47">
        <v>10</v>
      </c>
      <c r="I57" s="45">
        <f t="shared" si="14"/>
        <v>33.5</v>
      </c>
    </row>
    <row r="58" spans="1:9" ht="66" customHeight="1">
      <c r="A58" s="40" t="s">
        <v>98</v>
      </c>
      <c r="B58" s="41" t="s">
        <v>258</v>
      </c>
      <c r="C58" s="47"/>
      <c r="D58" s="47">
        <v>8</v>
      </c>
      <c r="E58" s="47">
        <v>5</v>
      </c>
      <c r="F58" s="47">
        <v>12</v>
      </c>
      <c r="G58" s="47">
        <v>12.6</v>
      </c>
      <c r="H58" s="47">
        <v>13.2</v>
      </c>
      <c r="I58" s="45">
        <f t="shared" si="14"/>
        <v>50.8</v>
      </c>
    </row>
    <row r="59" spans="1:9" ht="33" customHeight="1">
      <c r="A59" s="40" t="s">
        <v>99</v>
      </c>
      <c r="B59" s="41" t="s">
        <v>258</v>
      </c>
      <c r="C59" s="47"/>
      <c r="D59" s="47"/>
      <c r="E59" s="47"/>
      <c r="F59" s="47">
        <v>8.4</v>
      </c>
      <c r="G59" s="47">
        <v>8.8</v>
      </c>
      <c r="H59" s="47">
        <v>9.3</v>
      </c>
      <c r="I59" s="45">
        <f t="shared" si="14"/>
        <v>26.500000000000004</v>
      </c>
    </row>
    <row r="60" spans="1:9" ht="33.75" customHeight="1">
      <c r="A60" s="40" t="s">
        <v>100</v>
      </c>
      <c r="B60" s="41" t="s">
        <v>258</v>
      </c>
      <c r="C60" s="47">
        <v>44.3</v>
      </c>
      <c r="D60" s="47">
        <v>65</v>
      </c>
      <c r="E60" s="47">
        <v>82</v>
      </c>
      <c r="F60" s="47">
        <v>110</v>
      </c>
      <c r="G60" s="47">
        <v>115.5</v>
      </c>
      <c r="H60" s="47">
        <v>121.3</v>
      </c>
      <c r="I60" s="45">
        <f t="shared" si="14"/>
        <v>538.1</v>
      </c>
    </row>
    <row r="61" spans="1:9" ht="44.25" customHeight="1">
      <c r="A61" s="40" t="s">
        <v>101</v>
      </c>
      <c r="B61" s="41" t="s">
        <v>258</v>
      </c>
      <c r="C61" s="47"/>
      <c r="D61" s="47"/>
      <c r="E61" s="47"/>
      <c r="F61" s="47">
        <v>8</v>
      </c>
      <c r="G61" s="47">
        <v>8.4</v>
      </c>
      <c r="H61" s="47">
        <v>8.8</v>
      </c>
      <c r="I61" s="45">
        <f t="shared" si="14"/>
        <v>25.2</v>
      </c>
    </row>
    <row r="62" spans="1:9" ht="36" customHeight="1">
      <c r="A62" s="40" t="s">
        <v>102</v>
      </c>
      <c r="B62" s="41" t="s">
        <v>258</v>
      </c>
      <c r="C62" s="47"/>
      <c r="D62" s="47">
        <v>8</v>
      </c>
      <c r="E62" s="47">
        <v>6</v>
      </c>
      <c r="F62" s="47">
        <v>8</v>
      </c>
      <c r="G62" s="47">
        <v>8.4</v>
      </c>
      <c r="H62" s="47">
        <v>8.8</v>
      </c>
      <c r="I62" s="45">
        <f t="shared" si="14"/>
        <v>39.2</v>
      </c>
    </row>
    <row r="63" spans="1:9" ht="107.25" customHeight="1">
      <c r="A63" s="40" t="s">
        <v>103</v>
      </c>
      <c r="B63" s="41" t="s">
        <v>258</v>
      </c>
      <c r="C63" s="47"/>
      <c r="D63" s="47"/>
      <c r="E63" s="47">
        <v>3</v>
      </c>
      <c r="F63" s="47"/>
      <c r="G63" s="47"/>
      <c r="H63" s="47"/>
      <c r="I63" s="45">
        <f t="shared" si="14"/>
        <v>3</v>
      </c>
    </row>
    <row r="64" spans="1:9" ht="32.25" customHeight="1">
      <c r="A64" s="40" t="s">
        <v>104</v>
      </c>
      <c r="B64" s="41" t="s">
        <v>258</v>
      </c>
      <c r="C64" s="47"/>
      <c r="D64" s="47"/>
      <c r="E64" s="47"/>
      <c r="F64" s="47">
        <v>3</v>
      </c>
      <c r="G64" s="47">
        <v>4</v>
      </c>
      <c r="H64" s="47">
        <v>5</v>
      </c>
      <c r="I64" s="45">
        <f t="shared" si="14"/>
        <v>12</v>
      </c>
    </row>
    <row r="65" spans="1:9" ht="44.25" customHeight="1">
      <c r="A65" s="40" t="s">
        <v>105</v>
      </c>
      <c r="B65" s="41" t="s">
        <v>258</v>
      </c>
      <c r="C65" s="47"/>
      <c r="D65" s="47"/>
      <c r="E65" s="47">
        <v>2</v>
      </c>
      <c r="F65" s="47">
        <v>6.5</v>
      </c>
      <c r="G65" s="47">
        <v>6.8</v>
      </c>
      <c r="H65" s="47">
        <v>7.2</v>
      </c>
      <c r="I65" s="45">
        <f t="shared" si="14"/>
        <v>22.5</v>
      </c>
    </row>
    <row r="66" spans="1:9" ht="49.5" customHeight="1">
      <c r="A66" s="40" t="s">
        <v>106</v>
      </c>
      <c r="B66" s="41" t="s">
        <v>258</v>
      </c>
      <c r="C66" s="47"/>
      <c r="D66" s="47">
        <v>6</v>
      </c>
      <c r="E66" s="47">
        <v>6</v>
      </c>
      <c r="F66" s="47">
        <v>13</v>
      </c>
      <c r="G66" s="47">
        <v>13.7</v>
      </c>
      <c r="H66" s="47">
        <v>14.3</v>
      </c>
      <c r="I66" s="45">
        <f t="shared" si="14"/>
        <v>53</v>
      </c>
    </row>
    <row r="67" spans="1:9" ht="56.25" customHeight="1">
      <c r="A67" s="40" t="s">
        <v>249</v>
      </c>
      <c r="B67" s="41" t="s">
        <v>258</v>
      </c>
      <c r="C67" s="47"/>
      <c r="D67" s="47"/>
      <c r="E67" s="47"/>
      <c r="F67" s="47">
        <v>8</v>
      </c>
      <c r="G67" s="47">
        <v>8.4</v>
      </c>
      <c r="H67" s="47">
        <v>8.8</v>
      </c>
      <c r="I67" s="45">
        <f t="shared" si="14"/>
        <v>25.2</v>
      </c>
    </row>
    <row r="68" spans="1:9" ht="99" customHeight="1">
      <c r="A68" s="40" t="s">
        <v>251</v>
      </c>
      <c r="B68" s="41" t="s">
        <v>258</v>
      </c>
      <c r="C68" s="47"/>
      <c r="D68" s="47"/>
      <c r="E68" s="47"/>
      <c r="F68" s="47">
        <v>6</v>
      </c>
      <c r="G68" s="47">
        <v>6.3</v>
      </c>
      <c r="H68" s="47">
        <v>6.6</v>
      </c>
      <c r="I68" s="45">
        <f t="shared" si="14"/>
        <v>18.9</v>
      </c>
    </row>
    <row r="69" spans="1:9" ht="60.75" customHeight="1">
      <c r="A69" s="40" t="s">
        <v>27</v>
      </c>
      <c r="B69" s="41" t="s">
        <v>258</v>
      </c>
      <c r="C69" s="47">
        <f>C70</f>
        <v>137.5</v>
      </c>
      <c r="D69" s="47">
        <f aca="true" t="shared" si="15" ref="D69:I69">D70</f>
        <v>133.6</v>
      </c>
      <c r="E69" s="47">
        <f t="shared" si="15"/>
        <v>96.72</v>
      </c>
      <c r="F69" s="47">
        <f t="shared" si="15"/>
        <v>181</v>
      </c>
      <c r="G69" s="47">
        <f t="shared" si="15"/>
        <v>176</v>
      </c>
      <c r="H69" s="47">
        <f t="shared" si="15"/>
        <v>131</v>
      </c>
      <c r="I69" s="47">
        <f t="shared" si="15"/>
        <v>855.82</v>
      </c>
    </row>
    <row r="70" spans="1:9" ht="57.75" customHeight="1">
      <c r="A70" s="40" t="s">
        <v>28</v>
      </c>
      <c r="B70" s="41" t="s">
        <v>258</v>
      </c>
      <c r="C70" s="47">
        <v>137.5</v>
      </c>
      <c r="D70" s="47">
        <v>133.6</v>
      </c>
      <c r="E70" s="47">
        <v>96.72</v>
      </c>
      <c r="F70" s="47">
        <v>181</v>
      </c>
      <c r="G70" s="47">
        <v>176</v>
      </c>
      <c r="H70" s="47">
        <v>131</v>
      </c>
      <c r="I70" s="47">
        <f>SUM(C70:H70)</f>
        <v>855.82</v>
      </c>
    </row>
    <row r="71" spans="1:9" ht="44.25" customHeight="1">
      <c r="A71" s="40" t="s">
        <v>29</v>
      </c>
      <c r="B71" s="41" t="s">
        <v>258</v>
      </c>
      <c r="C71" s="47">
        <f>C72+C73</f>
        <v>7518.1</v>
      </c>
      <c r="D71" s="47">
        <f aca="true" t="shared" si="16" ref="D71:I71">D72+D73</f>
        <v>7714.299999999999</v>
      </c>
      <c r="E71" s="47">
        <f t="shared" si="16"/>
        <v>6695.72</v>
      </c>
      <c r="F71" s="47">
        <f t="shared" si="16"/>
        <v>11002</v>
      </c>
      <c r="G71" s="47">
        <f t="shared" si="16"/>
        <v>9705.9</v>
      </c>
      <c r="H71" s="47">
        <f t="shared" si="16"/>
        <v>10282.099999999999</v>
      </c>
      <c r="I71" s="47">
        <f t="shared" si="16"/>
        <v>52918.119999999995</v>
      </c>
    </row>
    <row r="72" spans="1:9" ht="60" customHeight="1">
      <c r="A72" s="40" t="s">
        <v>30</v>
      </c>
      <c r="B72" s="41" t="s">
        <v>258</v>
      </c>
      <c r="C72" s="47">
        <v>3223.3</v>
      </c>
      <c r="D72" s="47">
        <v>3375.6</v>
      </c>
      <c r="E72" s="47">
        <v>2928.9</v>
      </c>
      <c r="F72" s="47">
        <v>5095.7</v>
      </c>
      <c r="G72" s="47">
        <v>4435.5</v>
      </c>
      <c r="H72" s="47">
        <v>4621.4</v>
      </c>
      <c r="I72" s="47">
        <f>SUM(C72:H72)</f>
        <v>23680.4</v>
      </c>
    </row>
    <row r="73" spans="1:9" ht="64.5" customHeight="1">
      <c r="A73" s="40" t="s">
        <v>184</v>
      </c>
      <c r="B73" s="41" t="s">
        <v>258</v>
      </c>
      <c r="C73" s="47">
        <v>4294.8</v>
      </c>
      <c r="D73" s="47">
        <v>4338.7</v>
      </c>
      <c r="E73" s="47">
        <v>3766.82</v>
      </c>
      <c r="F73" s="47">
        <v>5906.3</v>
      </c>
      <c r="G73" s="47">
        <v>5270.4</v>
      </c>
      <c r="H73" s="47">
        <v>5660.7</v>
      </c>
      <c r="I73" s="47">
        <f>SUM(C73:H73)</f>
        <v>29237.719999999998</v>
      </c>
    </row>
    <row r="74" spans="1:9" s="46" customFormat="1" ht="45" customHeight="1">
      <c r="A74" s="44" t="s">
        <v>31</v>
      </c>
      <c r="B74" s="41" t="s">
        <v>258</v>
      </c>
      <c r="C74" s="45">
        <f aca="true" t="shared" si="17" ref="C74:H74">C75</f>
        <v>0</v>
      </c>
      <c r="D74" s="45">
        <f t="shared" si="17"/>
        <v>0</v>
      </c>
      <c r="E74" s="45">
        <f t="shared" si="17"/>
        <v>150</v>
      </c>
      <c r="F74" s="45">
        <f t="shared" si="17"/>
        <v>710</v>
      </c>
      <c r="G74" s="45">
        <f t="shared" si="17"/>
        <v>545</v>
      </c>
      <c r="H74" s="45">
        <f t="shared" si="17"/>
        <v>512</v>
      </c>
      <c r="I74" s="45">
        <f>SUM(C74:H74)</f>
        <v>1917</v>
      </c>
    </row>
    <row r="75" spans="1:9" ht="84" customHeight="1">
      <c r="A75" s="40" t="s">
        <v>46</v>
      </c>
      <c r="B75" s="41" t="s">
        <v>258</v>
      </c>
      <c r="C75" s="47">
        <f aca="true" t="shared" si="18" ref="C75:I75">C76+C77+C78+C79+C80+C81</f>
        <v>0</v>
      </c>
      <c r="D75" s="47">
        <f t="shared" si="18"/>
        <v>0</v>
      </c>
      <c r="E75" s="47">
        <f t="shared" si="18"/>
        <v>150</v>
      </c>
      <c r="F75" s="47">
        <f t="shared" si="18"/>
        <v>710</v>
      </c>
      <c r="G75" s="47">
        <f t="shared" si="18"/>
        <v>545</v>
      </c>
      <c r="H75" s="47">
        <f t="shared" si="18"/>
        <v>512</v>
      </c>
      <c r="I75" s="47">
        <f t="shared" si="18"/>
        <v>1917</v>
      </c>
    </row>
    <row r="76" spans="1:9" ht="46.5" customHeight="1">
      <c r="A76" s="40" t="s">
        <v>59</v>
      </c>
      <c r="B76" s="41" t="s">
        <v>258</v>
      </c>
      <c r="C76" s="47">
        <v>0</v>
      </c>
      <c r="D76" s="47"/>
      <c r="E76" s="47">
        <v>108</v>
      </c>
      <c r="F76" s="47">
        <v>0</v>
      </c>
      <c r="G76" s="47">
        <v>7</v>
      </c>
      <c r="H76" s="47">
        <v>10</v>
      </c>
      <c r="I76" s="47">
        <f>SUM(C76:H76)</f>
        <v>125</v>
      </c>
    </row>
    <row r="77" spans="1:9" ht="60.75" customHeight="1">
      <c r="A77" s="40" t="s">
        <v>60</v>
      </c>
      <c r="B77" s="41" t="s">
        <v>258</v>
      </c>
      <c r="C77" s="47">
        <v>0</v>
      </c>
      <c r="D77" s="47"/>
      <c r="E77" s="47"/>
      <c r="F77" s="47"/>
      <c r="G77" s="47"/>
      <c r="H77" s="47"/>
      <c r="I77" s="47">
        <f aca="true" t="shared" si="19" ref="I77:I83">SUM(C77:G77)</f>
        <v>0</v>
      </c>
    </row>
    <row r="78" spans="1:9" ht="47.25" customHeight="1">
      <c r="A78" s="40" t="s">
        <v>61</v>
      </c>
      <c r="B78" s="41" t="s">
        <v>258</v>
      </c>
      <c r="C78" s="47">
        <v>0</v>
      </c>
      <c r="D78" s="47"/>
      <c r="E78" s="47"/>
      <c r="F78" s="47">
        <v>710</v>
      </c>
      <c r="G78" s="47">
        <v>283</v>
      </c>
      <c r="H78" s="47">
        <v>377</v>
      </c>
      <c r="I78" s="47">
        <f>SUM(C78:H78)</f>
        <v>1370</v>
      </c>
    </row>
    <row r="79" spans="1:9" ht="53.25" customHeight="1">
      <c r="A79" s="40" t="s">
        <v>62</v>
      </c>
      <c r="B79" s="41" t="s">
        <v>258</v>
      </c>
      <c r="C79" s="47">
        <v>0</v>
      </c>
      <c r="D79" s="47"/>
      <c r="E79" s="47"/>
      <c r="F79" s="47"/>
      <c r="G79" s="47"/>
      <c r="H79" s="47"/>
      <c r="I79" s="47">
        <f t="shared" si="19"/>
        <v>0</v>
      </c>
    </row>
    <row r="80" spans="1:9" ht="41.25" customHeight="1">
      <c r="A80" s="40" t="s">
        <v>63</v>
      </c>
      <c r="B80" s="41" t="s">
        <v>258</v>
      </c>
      <c r="C80" s="47">
        <v>0</v>
      </c>
      <c r="D80" s="47"/>
      <c r="E80" s="47"/>
      <c r="F80" s="47"/>
      <c r="G80" s="47"/>
      <c r="H80" s="47"/>
      <c r="I80" s="47">
        <f t="shared" si="19"/>
        <v>0</v>
      </c>
    </row>
    <row r="81" spans="1:9" ht="55.5" customHeight="1">
      <c r="A81" s="40" t="s">
        <v>64</v>
      </c>
      <c r="B81" s="41" t="s">
        <v>258</v>
      </c>
      <c r="C81" s="47">
        <v>0</v>
      </c>
      <c r="D81" s="47"/>
      <c r="E81" s="47">
        <v>42</v>
      </c>
      <c r="F81" s="47">
        <v>0</v>
      </c>
      <c r="G81" s="47">
        <v>255</v>
      </c>
      <c r="H81" s="47">
        <v>125</v>
      </c>
      <c r="I81" s="47">
        <f>SUM(C81:H81)</f>
        <v>422</v>
      </c>
    </row>
    <row r="82" spans="1:9" s="46" customFormat="1" ht="93.75" customHeight="1">
      <c r="A82" s="44" t="s">
        <v>246</v>
      </c>
      <c r="B82" s="41" t="s">
        <v>258</v>
      </c>
      <c r="C82" s="45">
        <f aca="true" t="shared" si="20" ref="C82:H82">C83</f>
        <v>0</v>
      </c>
      <c r="D82" s="45">
        <f t="shared" si="20"/>
        <v>6721.299999999999</v>
      </c>
      <c r="E82" s="45">
        <f t="shared" si="20"/>
        <v>65697.17</v>
      </c>
      <c r="F82" s="45">
        <f t="shared" si="20"/>
        <v>29952</v>
      </c>
      <c r="G82" s="45">
        <f t="shared" si="20"/>
        <v>18434</v>
      </c>
      <c r="H82" s="45">
        <f t="shared" si="20"/>
        <v>59533</v>
      </c>
      <c r="I82" s="45">
        <f>SUM(C82:H82)</f>
        <v>180337.47</v>
      </c>
    </row>
    <row r="83" spans="1:9" ht="81.75" customHeight="1">
      <c r="A83" s="40" t="s">
        <v>247</v>
      </c>
      <c r="B83" s="41" t="s">
        <v>258</v>
      </c>
      <c r="C83" s="47">
        <f aca="true" t="shared" si="21" ref="C83:H83">SUM(C84:C87)</f>
        <v>0</v>
      </c>
      <c r="D83" s="47">
        <f t="shared" si="21"/>
        <v>6721.299999999999</v>
      </c>
      <c r="E83" s="47">
        <f t="shared" si="21"/>
        <v>65697.17</v>
      </c>
      <c r="F83" s="47">
        <f t="shared" si="21"/>
        <v>29952</v>
      </c>
      <c r="G83" s="47">
        <f t="shared" si="21"/>
        <v>18434</v>
      </c>
      <c r="H83" s="47">
        <f t="shared" si="21"/>
        <v>59533</v>
      </c>
      <c r="I83" s="47">
        <f t="shared" si="19"/>
        <v>120804.47</v>
      </c>
    </row>
    <row r="84" spans="1:9" ht="48" customHeight="1">
      <c r="A84" s="40" t="s">
        <v>65</v>
      </c>
      <c r="B84" s="41" t="s">
        <v>258</v>
      </c>
      <c r="C84" s="47">
        <v>0</v>
      </c>
      <c r="D84" s="47"/>
      <c r="E84" s="47">
        <v>1482.4</v>
      </c>
      <c r="F84" s="47">
        <v>1627</v>
      </c>
      <c r="G84" s="47">
        <v>0</v>
      </c>
      <c r="H84" s="47">
        <v>0</v>
      </c>
      <c r="I84" s="47">
        <f>SUM(C84:H84)</f>
        <v>3109.4</v>
      </c>
    </row>
    <row r="85" spans="1:9" ht="32.25" customHeight="1">
      <c r="A85" s="40" t="s">
        <v>66</v>
      </c>
      <c r="B85" s="41" t="s">
        <v>258</v>
      </c>
      <c r="C85" s="47">
        <v>0</v>
      </c>
      <c r="D85" s="47">
        <v>1005.9</v>
      </c>
      <c r="E85" s="47">
        <v>437.88</v>
      </c>
      <c r="F85" s="47">
        <v>176</v>
      </c>
      <c r="G85" s="47">
        <v>0</v>
      </c>
      <c r="H85" s="47">
        <v>0</v>
      </c>
      <c r="I85" s="47">
        <f>SUM(C85:H85)</f>
        <v>1619.78</v>
      </c>
    </row>
    <row r="86" spans="1:9" ht="45" customHeight="1">
      <c r="A86" s="40" t="s">
        <v>67</v>
      </c>
      <c r="B86" s="41" t="s">
        <v>258</v>
      </c>
      <c r="C86" s="47">
        <v>0</v>
      </c>
      <c r="D86" s="47">
        <v>447.5</v>
      </c>
      <c r="E86" s="47">
        <v>459.61</v>
      </c>
      <c r="F86" s="47">
        <v>1350</v>
      </c>
      <c r="G86" s="47">
        <v>1434</v>
      </c>
      <c r="H86" s="47">
        <v>1533</v>
      </c>
      <c r="I86" s="47">
        <f>SUM(C86:H86)</f>
        <v>5224.110000000001</v>
      </c>
    </row>
    <row r="87" spans="1:9" ht="48.75" customHeight="1">
      <c r="A87" s="40" t="s">
        <v>183</v>
      </c>
      <c r="B87" s="41" t="s">
        <v>258</v>
      </c>
      <c r="C87" s="47">
        <v>0</v>
      </c>
      <c r="D87" s="47">
        <v>5267.9</v>
      </c>
      <c r="E87" s="47">
        <f>SUM(E88:E106)</f>
        <v>63317.28</v>
      </c>
      <c r="F87" s="47">
        <v>26799</v>
      </c>
      <c r="G87" s="47">
        <v>17000</v>
      </c>
      <c r="H87" s="47">
        <v>58000</v>
      </c>
      <c r="I87" s="47">
        <f>SUM(C87:H87)</f>
        <v>170384.18</v>
      </c>
    </row>
    <row r="88" spans="1:9" ht="50.25" customHeight="1">
      <c r="A88" s="40" t="s">
        <v>228</v>
      </c>
      <c r="B88" s="41" t="s">
        <v>258</v>
      </c>
      <c r="C88" s="47">
        <v>0</v>
      </c>
      <c r="D88" s="47"/>
      <c r="E88" s="47">
        <v>35</v>
      </c>
      <c r="F88" s="47"/>
      <c r="G88" s="47"/>
      <c r="H88" s="47"/>
      <c r="I88" s="47"/>
    </row>
    <row r="89" spans="1:9" ht="39" customHeight="1">
      <c r="A89" s="40" t="s">
        <v>201</v>
      </c>
      <c r="B89" s="41" t="s">
        <v>258</v>
      </c>
      <c r="C89" s="47"/>
      <c r="D89" s="47"/>
      <c r="E89" s="47">
        <v>1695.54</v>
      </c>
      <c r="F89" s="47"/>
      <c r="G89" s="47"/>
      <c r="H89" s="47"/>
      <c r="I89" s="47"/>
    </row>
    <row r="90" spans="1:9" ht="37.5" customHeight="1">
      <c r="A90" s="40" t="s">
        <v>201</v>
      </c>
      <c r="B90" s="41" t="s">
        <v>258</v>
      </c>
      <c r="C90" s="47"/>
      <c r="D90" s="47"/>
      <c r="E90" s="47">
        <v>2447.83</v>
      </c>
      <c r="F90" s="47"/>
      <c r="G90" s="47"/>
      <c r="H90" s="47"/>
      <c r="I90" s="47"/>
    </row>
    <row r="91" spans="1:9" ht="45.75" customHeight="1">
      <c r="A91" s="40" t="s">
        <v>238</v>
      </c>
      <c r="B91" s="41" t="s">
        <v>258</v>
      </c>
      <c r="C91" s="47"/>
      <c r="D91" s="47"/>
      <c r="E91" s="47">
        <v>342.4</v>
      </c>
      <c r="F91" s="47"/>
      <c r="G91" s="47"/>
      <c r="H91" s="47"/>
      <c r="I91" s="47"/>
    </row>
    <row r="92" spans="1:9" ht="56.25" customHeight="1">
      <c r="A92" s="40" t="s">
        <v>227</v>
      </c>
      <c r="B92" s="41" t="s">
        <v>258</v>
      </c>
      <c r="C92" s="47"/>
      <c r="D92" s="47"/>
      <c r="E92" s="47">
        <v>50</v>
      </c>
      <c r="F92" s="47"/>
      <c r="G92" s="47"/>
      <c r="H92" s="47"/>
      <c r="I92" s="47"/>
    </row>
    <row r="93" spans="1:9" ht="30" customHeight="1">
      <c r="A93" s="40" t="s">
        <v>239</v>
      </c>
      <c r="B93" s="41" t="s">
        <v>258</v>
      </c>
      <c r="C93" s="47"/>
      <c r="D93" s="47"/>
      <c r="E93" s="47">
        <v>667.45</v>
      </c>
      <c r="F93" s="47"/>
      <c r="G93" s="47"/>
      <c r="H93" s="47"/>
      <c r="I93" s="47"/>
    </row>
    <row r="94" spans="1:9" ht="36" customHeight="1">
      <c r="A94" s="40" t="s">
        <v>201</v>
      </c>
      <c r="B94" s="41" t="s">
        <v>258</v>
      </c>
      <c r="C94" s="47"/>
      <c r="D94" s="47"/>
      <c r="E94" s="47">
        <v>6766.71</v>
      </c>
      <c r="F94" s="47"/>
      <c r="G94" s="47"/>
      <c r="H94" s="47"/>
      <c r="I94" s="47"/>
    </row>
    <row r="95" spans="1:9" ht="34.5" customHeight="1">
      <c r="A95" s="40" t="s">
        <v>201</v>
      </c>
      <c r="B95" s="41" t="s">
        <v>258</v>
      </c>
      <c r="C95" s="47"/>
      <c r="D95" s="47"/>
      <c r="E95" s="47">
        <v>60</v>
      </c>
      <c r="F95" s="47"/>
      <c r="G95" s="47"/>
      <c r="H95" s="47"/>
      <c r="I95" s="47"/>
    </row>
    <row r="96" spans="1:9" ht="61.5" customHeight="1">
      <c r="A96" s="40" t="s">
        <v>214</v>
      </c>
      <c r="B96" s="41" t="s">
        <v>258</v>
      </c>
      <c r="C96" s="47">
        <v>0</v>
      </c>
      <c r="D96" s="47"/>
      <c r="E96" s="47">
        <v>80</v>
      </c>
      <c r="F96" s="47"/>
      <c r="G96" s="47"/>
      <c r="H96" s="47"/>
      <c r="I96" s="47"/>
    </row>
    <row r="97" spans="1:9" ht="63" customHeight="1">
      <c r="A97" s="40" t="s">
        <v>215</v>
      </c>
      <c r="B97" s="41" t="s">
        <v>258</v>
      </c>
      <c r="C97" s="47"/>
      <c r="D97" s="47"/>
      <c r="E97" s="47">
        <v>1498.2</v>
      </c>
      <c r="F97" s="47"/>
      <c r="G97" s="47"/>
      <c r="H97" s="47"/>
      <c r="I97" s="47"/>
    </row>
    <row r="98" spans="1:9" ht="68.25" customHeight="1">
      <c r="A98" s="40" t="s">
        <v>214</v>
      </c>
      <c r="B98" s="41" t="s">
        <v>258</v>
      </c>
      <c r="C98" s="47"/>
      <c r="D98" s="47"/>
      <c r="E98" s="47">
        <v>80</v>
      </c>
      <c r="F98" s="47"/>
      <c r="G98" s="47"/>
      <c r="H98" s="47"/>
      <c r="I98" s="47"/>
    </row>
    <row r="99" spans="1:9" ht="65.25" customHeight="1">
      <c r="A99" s="40" t="s">
        <v>215</v>
      </c>
      <c r="B99" s="41" t="s">
        <v>258</v>
      </c>
      <c r="C99" s="47"/>
      <c r="D99" s="47"/>
      <c r="E99" s="47">
        <v>1485.5</v>
      </c>
      <c r="F99" s="47"/>
      <c r="G99" s="47"/>
      <c r="H99" s="47"/>
      <c r="I99" s="47"/>
    </row>
    <row r="100" spans="1:9" ht="59.25" customHeight="1">
      <c r="A100" s="40" t="s">
        <v>220</v>
      </c>
      <c r="B100" s="41" t="s">
        <v>258</v>
      </c>
      <c r="C100" s="47"/>
      <c r="D100" s="47"/>
      <c r="E100" s="47">
        <v>1565.5</v>
      </c>
      <c r="F100" s="47"/>
      <c r="G100" s="47"/>
      <c r="H100" s="47"/>
      <c r="I100" s="47"/>
    </row>
    <row r="101" spans="1:9" ht="51.75" customHeight="1">
      <c r="A101" s="40" t="s">
        <v>221</v>
      </c>
      <c r="B101" s="41" t="s">
        <v>258</v>
      </c>
      <c r="C101" s="47"/>
      <c r="D101" s="47"/>
      <c r="E101" s="47">
        <v>29745.4</v>
      </c>
      <c r="F101" s="47"/>
      <c r="G101" s="47"/>
      <c r="H101" s="47"/>
      <c r="I101" s="47"/>
    </row>
    <row r="102" spans="1:9" ht="50.25" customHeight="1">
      <c r="A102" s="40" t="s">
        <v>218</v>
      </c>
      <c r="B102" s="41" t="s">
        <v>258</v>
      </c>
      <c r="C102" s="47"/>
      <c r="D102" s="47"/>
      <c r="E102" s="47">
        <v>526</v>
      </c>
      <c r="F102" s="47"/>
      <c r="G102" s="47"/>
      <c r="H102" s="47"/>
      <c r="I102" s="47"/>
    </row>
    <row r="103" spans="1:9" ht="53.25" customHeight="1">
      <c r="A103" s="40" t="s">
        <v>219</v>
      </c>
      <c r="B103" s="41" t="s">
        <v>258</v>
      </c>
      <c r="C103" s="47"/>
      <c r="D103" s="47"/>
      <c r="E103" s="47">
        <v>10000</v>
      </c>
      <c r="F103" s="47"/>
      <c r="G103" s="47"/>
      <c r="H103" s="47"/>
      <c r="I103" s="47"/>
    </row>
    <row r="104" spans="1:9" ht="57.75" customHeight="1">
      <c r="A104" s="40" t="s">
        <v>224</v>
      </c>
      <c r="B104" s="41" t="s">
        <v>258</v>
      </c>
      <c r="C104" s="47"/>
      <c r="D104" s="47"/>
      <c r="E104" s="47">
        <v>301</v>
      </c>
      <c r="F104" s="47"/>
      <c r="G104" s="47"/>
      <c r="H104" s="47"/>
      <c r="I104" s="47"/>
    </row>
    <row r="105" spans="1:9" ht="70.5" customHeight="1">
      <c r="A105" s="40" t="s">
        <v>225</v>
      </c>
      <c r="B105" s="41" t="s">
        <v>258</v>
      </c>
      <c r="C105" s="47"/>
      <c r="D105" s="47"/>
      <c r="E105" s="47">
        <v>5719.3</v>
      </c>
      <c r="F105" s="47"/>
      <c r="G105" s="47"/>
      <c r="H105" s="47"/>
      <c r="I105" s="47"/>
    </row>
    <row r="106" spans="1:9" ht="41.25" customHeight="1">
      <c r="A106" s="40" t="s">
        <v>201</v>
      </c>
      <c r="B106" s="41" t="s">
        <v>258</v>
      </c>
      <c r="C106" s="47"/>
      <c r="D106" s="47"/>
      <c r="E106" s="47">
        <v>251.45</v>
      </c>
      <c r="F106" s="47"/>
      <c r="G106" s="47"/>
      <c r="H106" s="47"/>
      <c r="I106" s="47"/>
    </row>
    <row r="107" spans="1:9" s="46" customFormat="1" ht="36.75" customHeight="1">
      <c r="A107" s="44" t="s">
        <v>68</v>
      </c>
      <c r="B107" s="41" t="s">
        <v>258</v>
      </c>
      <c r="C107" s="45">
        <f aca="true" t="shared" si="22" ref="C107:I107">C108+C110</f>
        <v>0</v>
      </c>
      <c r="D107" s="45">
        <f t="shared" si="22"/>
        <v>1070</v>
      </c>
      <c r="E107" s="45">
        <f t="shared" si="22"/>
        <v>4743.389999999999</v>
      </c>
      <c r="F107" s="45">
        <f t="shared" si="22"/>
        <v>4410.6</v>
      </c>
      <c r="G107" s="45">
        <f t="shared" si="22"/>
        <v>4631.2</v>
      </c>
      <c r="H107" s="45">
        <f t="shared" si="22"/>
        <v>4861.5</v>
      </c>
      <c r="I107" s="45">
        <f t="shared" si="22"/>
        <v>19716.69</v>
      </c>
    </row>
    <row r="108" spans="1:9" ht="65.25" customHeight="1">
      <c r="A108" s="40" t="s">
        <v>69</v>
      </c>
      <c r="B108" s="41" t="s">
        <v>258</v>
      </c>
      <c r="C108" s="47">
        <f aca="true" t="shared" si="23" ref="C108:I108">C109</f>
        <v>0</v>
      </c>
      <c r="D108" s="47">
        <f t="shared" si="23"/>
        <v>0</v>
      </c>
      <c r="E108" s="47">
        <f t="shared" si="23"/>
        <v>2873.39</v>
      </c>
      <c r="F108" s="47">
        <f t="shared" si="23"/>
        <v>4410.6</v>
      </c>
      <c r="G108" s="47">
        <f t="shared" si="23"/>
        <v>4631.2</v>
      </c>
      <c r="H108" s="47">
        <f t="shared" si="23"/>
        <v>4861.5</v>
      </c>
      <c r="I108" s="47">
        <f t="shared" si="23"/>
        <v>16776.69</v>
      </c>
    </row>
    <row r="109" spans="1:9" ht="51.75" customHeight="1">
      <c r="A109" s="40" t="s">
        <v>70</v>
      </c>
      <c r="B109" s="41" t="s">
        <v>258</v>
      </c>
      <c r="C109" s="47">
        <v>0</v>
      </c>
      <c r="D109" s="47">
        <v>0</v>
      </c>
      <c r="E109" s="47">
        <v>2873.39</v>
      </c>
      <c r="F109" s="47">
        <v>4410.6</v>
      </c>
      <c r="G109" s="47">
        <v>4631.2</v>
      </c>
      <c r="H109" s="47">
        <v>4861.5</v>
      </c>
      <c r="I109" s="47">
        <f>SUM(C109:H109)</f>
        <v>16776.69</v>
      </c>
    </row>
    <row r="110" spans="1:9" ht="84" customHeight="1">
      <c r="A110" s="40" t="s">
        <v>71</v>
      </c>
      <c r="B110" s="41" t="s">
        <v>258</v>
      </c>
      <c r="C110" s="47">
        <f aca="true" t="shared" si="24" ref="C110:I110">C111</f>
        <v>0</v>
      </c>
      <c r="D110" s="47">
        <f t="shared" si="24"/>
        <v>1070</v>
      </c>
      <c r="E110" s="47">
        <f t="shared" si="24"/>
        <v>1870</v>
      </c>
      <c r="F110" s="47">
        <f t="shared" si="24"/>
        <v>0</v>
      </c>
      <c r="G110" s="47">
        <f t="shared" si="24"/>
        <v>0</v>
      </c>
      <c r="H110" s="47">
        <v>0</v>
      </c>
      <c r="I110" s="47">
        <f t="shared" si="24"/>
        <v>2940</v>
      </c>
    </row>
    <row r="111" spans="1:9" ht="88.5" customHeight="1">
      <c r="A111" s="40" t="s">
        <v>72</v>
      </c>
      <c r="B111" s="41" t="s">
        <v>258</v>
      </c>
      <c r="C111" s="47">
        <v>0</v>
      </c>
      <c r="D111" s="47">
        <f>D112+D113</f>
        <v>1070</v>
      </c>
      <c r="E111" s="47">
        <f>E112+E113</f>
        <v>1870</v>
      </c>
      <c r="F111" s="47">
        <f>F112+F113</f>
        <v>0</v>
      </c>
      <c r="G111" s="47">
        <f>G112+G113</f>
        <v>0</v>
      </c>
      <c r="H111" s="47">
        <v>0</v>
      </c>
      <c r="I111" s="47">
        <f>SUM(C111:H111)</f>
        <v>2940</v>
      </c>
    </row>
    <row r="112" spans="1:9" ht="94.5" customHeight="1">
      <c r="A112" s="40" t="s">
        <v>198</v>
      </c>
      <c r="B112" s="41" t="s">
        <v>258</v>
      </c>
      <c r="C112" s="47"/>
      <c r="D112" s="47">
        <v>54</v>
      </c>
      <c r="E112" s="47">
        <v>117.2</v>
      </c>
      <c r="F112" s="47">
        <v>0</v>
      </c>
      <c r="G112" s="47">
        <v>0</v>
      </c>
      <c r="H112" s="47">
        <v>0</v>
      </c>
      <c r="I112" s="47">
        <f>SUM(C112:H112)</f>
        <v>171.2</v>
      </c>
    </row>
    <row r="113" spans="1:9" ht="100.5" customHeight="1">
      <c r="A113" s="40" t="s">
        <v>199</v>
      </c>
      <c r="B113" s="41" t="s">
        <v>258</v>
      </c>
      <c r="C113" s="47"/>
      <c r="D113" s="47">
        <v>1016</v>
      </c>
      <c r="E113" s="47">
        <v>1752.8</v>
      </c>
      <c r="F113" s="47">
        <v>0</v>
      </c>
      <c r="G113" s="47">
        <v>0</v>
      </c>
      <c r="H113" s="47">
        <v>0</v>
      </c>
      <c r="I113" s="47">
        <f>SUM(C113:H113)</f>
        <v>2768.8</v>
      </c>
    </row>
    <row r="114" spans="1:9" ht="15.75" customHeight="1">
      <c r="A114" s="44"/>
      <c r="B114" s="44"/>
      <c r="C114" s="48">
        <f aca="true" t="shared" si="25" ref="C114:H114">C107+C82+C74+C39+C23+C16+C12+C8</f>
        <v>297732.7</v>
      </c>
      <c r="D114" s="48">
        <f t="shared" si="25"/>
        <v>329991.4</v>
      </c>
      <c r="E114" s="48">
        <f t="shared" si="25"/>
        <v>375502.02999999997</v>
      </c>
      <c r="F114" s="48">
        <f t="shared" si="25"/>
        <v>412707.9</v>
      </c>
      <c r="G114" s="48">
        <f t="shared" si="25"/>
        <v>409834.6</v>
      </c>
      <c r="H114" s="48">
        <f t="shared" si="25"/>
        <v>466353.5</v>
      </c>
      <c r="I114" s="48">
        <f>I107+I82+I74+I39+I23+I16+I12+I8</f>
        <v>2292122.13</v>
      </c>
    </row>
    <row r="115" spans="3:9" ht="13.5" customHeight="1" hidden="1">
      <c r="C115" s="49"/>
      <c r="D115" s="49"/>
      <c r="E115" s="49"/>
      <c r="F115" s="49"/>
      <c r="G115" s="49"/>
      <c r="H115" s="49"/>
      <c r="I115" s="49"/>
    </row>
    <row r="116" spans="3:9" ht="0.75" customHeight="1" hidden="1">
      <c r="C116" s="50"/>
      <c r="D116" s="50"/>
      <c r="E116" s="50"/>
      <c r="F116" s="50"/>
      <c r="G116" s="50"/>
      <c r="H116" s="50"/>
      <c r="I116" s="50"/>
    </row>
    <row r="117" spans="3:9" ht="15.75" customHeight="1" hidden="1">
      <c r="C117" s="50"/>
      <c r="D117" s="50"/>
      <c r="E117" s="50"/>
      <c r="F117" s="50"/>
      <c r="G117" s="50"/>
      <c r="H117" s="50"/>
      <c r="I117" s="50"/>
    </row>
    <row r="118" ht="10.5" customHeight="1"/>
    <row r="119" ht="10.5" customHeight="1"/>
    <row r="120" ht="10.5" customHeight="1"/>
    <row r="121" ht="10.5" customHeight="1"/>
    <row r="122" ht="10.5" customHeight="1"/>
    <row r="123" ht="10.5" customHeight="1"/>
    <row r="124" ht="10.5" customHeight="1"/>
    <row r="125" ht="10.5" customHeight="1"/>
    <row r="126" ht="12" customHeight="1"/>
    <row r="127" ht="1.5" customHeight="1"/>
    <row r="128" ht="12" customHeight="1" hidden="1"/>
    <row r="129" ht="15" hidden="1"/>
    <row r="130" ht="15" hidden="1"/>
    <row r="131" ht="15" hidden="1"/>
  </sheetData>
  <sheetProtection/>
  <mergeCells count="13">
    <mergeCell ref="G1:I1"/>
    <mergeCell ref="G2:I2"/>
    <mergeCell ref="G3:I3"/>
    <mergeCell ref="A4:I4"/>
    <mergeCell ref="A5:A6"/>
    <mergeCell ref="B5:B6"/>
    <mergeCell ref="I5:I6"/>
    <mergeCell ref="C5:C6"/>
    <mergeCell ref="D5:D6"/>
    <mergeCell ref="E5:E6"/>
    <mergeCell ref="F5:F6"/>
    <mergeCell ref="G5:G6"/>
    <mergeCell ref="H5:H6"/>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2017-04-18T08:01:43Z</cp:lastPrinted>
  <dcterms:created xsi:type="dcterms:W3CDTF">2006-09-28T05:33:49Z</dcterms:created>
  <dcterms:modified xsi:type="dcterms:W3CDTF">2018-05-18T00:58:48Z</dcterms:modified>
  <cp:category/>
  <cp:version/>
  <cp:contentType/>
  <cp:contentStatus/>
</cp:coreProperties>
</file>